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filterPrivacy="1" defaultThemeVersion="124226"/>
  <xr:revisionPtr revIDLastSave="0" documentId="13_ncr:1_{48F984EB-DE03-47E5-B381-2212643B7748}" xr6:coauthVersionLast="34" xr6:coauthVersionMax="34" xr10:uidLastSave="{00000000-0000-0000-0000-000000000000}"/>
  <bookViews>
    <workbookView xWindow="240" yWindow="110" windowWidth="14810" windowHeight="8010" xr2:uid="{00000000-000D-0000-FFFF-FFFF00000000}"/>
  </bookViews>
  <sheets>
    <sheet name="Sheet1" sheetId="1" r:id="rId1"/>
  </sheets>
  <calcPr calcId="179021"/>
</workbook>
</file>

<file path=xl/calcChain.xml><?xml version="1.0" encoding="utf-8"?>
<calcChain xmlns="http://schemas.openxmlformats.org/spreadsheetml/2006/main">
  <c r="N27" i="1" l="1"/>
  <c r="N26" i="1"/>
  <c r="N25" i="1"/>
  <c r="N24" i="1"/>
  <c r="N23" i="1"/>
  <c r="N22" i="1"/>
  <c r="N21" i="1"/>
  <c r="N20" i="1"/>
  <c r="N19" i="1"/>
  <c r="H27" i="1"/>
  <c r="H26" i="1"/>
  <c r="H25" i="1"/>
  <c r="H24" i="1"/>
  <c r="H23" i="1"/>
  <c r="H22" i="1"/>
  <c r="H21" i="1"/>
  <c r="H20" i="1"/>
  <c r="H19" i="1"/>
  <c r="B27" i="1"/>
  <c r="B26" i="1"/>
  <c r="B25" i="1"/>
  <c r="B24" i="1"/>
  <c r="B23" i="1"/>
  <c r="B22" i="1"/>
  <c r="B21" i="1"/>
  <c r="B20" i="1"/>
  <c r="B19" i="1"/>
  <c r="N48" i="1"/>
  <c r="H48" i="1"/>
  <c r="B48" i="1"/>
  <c r="H34" i="1"/>
  <c r="B34" i="1"/>
  <c r="C34" i="1"/>
  <c r="C48" i="1" s="1"/>
  <c r="D34" i="1"/>
  <c r="D48" i="1" s="1"/>
  <c r="E34" i="1"/>
  <c r="E48" i="1" s="1"/>
  <c r="B33" i="1"/>
  <c r="C33" i="1"/>
  <c r="C47" i="1" s="1"/>
  <c r="D33" i="1"/>
  <c r="D47" i="1" s="1"/>
  <c r="E33" i="1"/>
  <c r="E47" i="1" s="1"/>
  <c r="H33" i="1"/>
  <c r="C40" i="1"/>
  <c r="C54" i="1" s="1"/>
  <c r="I25" i="1"/>
  <c r="O25" i="1" s="1"/>
  <c r="J25" i="1"/>
  <c r="P25" i="1" s="1"/>
  <c r="K25" i="1"/>
  <c r="Q25" i="1" s="1"/>
  <c r="H6" i="1"/>
  <c r="H5" i="1"/>
  <c r="E35" i="1"/>
  <c r="E49" i="1" s="1"/>
  <c r="E36" i="1"/>
  <c r="E50" i="1" s="1"/>
  <c r="E37" i="1"/>
  <c r="E51" i="1" s="1"/>
  <c r="E38" i="1"/>
  <c r="E52" i="1" s="1"/>
  <c r="E39" i="1"/>
  <c r="E53" i="1" s="1"/>
  <c r="E40" i="1"/>
  <c r="E54" i="1" s="1"/>
  <c r="E41" i="1"/>
  <c r="E55" i="1" s="1"/>
  <c r="D35" i="1"/>
  <c r="D49" i="1" s="1"/>
  <c r="D36" i="1"/>
  <c r="D50" i="1" s="1"/>
  <c r="D37" i="1"/>
  <c r="D51" i="1" s="1"/>
  <c r="D38" i="1"/>
  <c r="D52" i="1" s="1"/>
  <c r="D39" i="1"/>
  <c r="D53" i="1" s="1"/>
  <c r="D40" i="1"/>
  <c r="D54" i="1" s="1"/>
  <c r="D41" i="1"/>
  <c r="D55" i="1" s="1"/>
  <c r="C35" i="1"/>
  <c r="C49" i="1" s="1"/>
  <c r="C36" i="1"/>
  <c r="C50" i="1" s="1"/>
  <c r="C37" i="1"/>
  <c r="C51" i="1" s="1"/>
  <c r="C38" i="1"/>
  <c r="C52" i="1" s="1"/>
  <c r="C39" i="1"/>
  <c r="C53" i="1" s="1"/>
  <c r="C41" i="1"/>
  <c r="C55" i="1" s="1"/>
  <c r="J19" i="1"/>
  <c r="P19" i="1" s="1"/>
  <c r="J20" i="1"/>
  <c r="P20" i="1" s="1"/>
  <c r="J21" i="1"/>
  <c r="P21" i="1" s="1"/>
  <c r="J22" i="1"/>
  <c r="P22" i="1" s="1"/>
  <c r="J23" i="1"/>
  <c r="P23" i="1" s="1"/>
  <c r="J24" i="1"/>
  <c r="J26" i="1"/>
  <c r="P26" i="1" s="1"/>
  <c r="J27" i="1"/>
  <c r="P27" i="1" s="1"/>
  <c r="N55" i="1"/>
  <c r="H55" i="1"/>
  <c r="B55" i="1"/>
  <c r="N54" i="1"/>
  <c r="H54" i="1"/>
  <c r="B54" i="1"/>
  <c r="N53" i="1"/>
  <c r="H53" i="1"/>
  <c r="B53" i="1"/>
  <c r="N52" i="1"/>
  <c r="H52" i="1"/>
  <c r="B52" i="1"/>
  <c r="N51" i="1"/>
  <c r="H51" i="1"/>
  <c r="B51" i="1"/>
  <c r="N50" i="1"/>
  <c r="H50" i="1"/>
  <c r="B50" i="1"/>
  <c r="N49" i="1"/>
  <c r="H49" i="1"/>
  <c r="B49" i="1"/>
  <c r="N47" i="1"/>
  <c r="H47" i="1"/>
  <c r="B47" i="1"/>
  <c r="H41" i="1"/>
  <c r="B41" i="1"/>
  <c r="H40" i="1"/>
  <c r="B40" i="1"/>
  <c r="H39" i="1"/>
  <c r="B39" i="1"/>
  <c r="H38" i="1"/>
  <c r="B38" i="1"/>
  <c r="H37" i="1"/>
  <c r="B37" i="1"/>
  <c r="H36" i="1"/>
  <c r="B36" i="1"/>
  <c r="H35" i="1"/>
  <c r="B35" i="1"/>
  <c r="K27" i="1"/>
  <c r="I27" i="1"/>
  <c r="O27" i="1" s="1"/>
  <c r="K26" i="1"/>
  <c r="Q26" i="1" s="1"/>
  <c r="I26" i="1"/>
  <c r="O26" i="1" s="1"/>
  <c r="K24" i="1"/>
  <c r="I24" i="1"/>
  <c r="K23" i="1"/>
  <c r="Q23" i="1" s="1"/>
  <c r="I23" i="1"/>
  <c r="O23" i="1" s="1"/>
  <c r="K22" i="1"/>
  <c r="I22" i="1"/>
  <c r="O22" i="1" s="1"/>
  <c r="K21" i="1"/>
  <c r="Q21" i="1" s="1"/>
  <c r="I21" i="1"/>
  <c r="O21" i="1" s="1"/>
  <c r="K20" i="1"/>
  <c r="Q20" i="1" s="1"/>
  <c r="I20" i="1"/>
  <c r="K19" i="1"/>
  <c r="Q19" i="1" s="1"/>
  <c r="I19" i="1"/>
  <c r="O19" i="1" s="1"/>
  <c r="H13" i="1"/>
  <c r="H12" i="1"/>
  <c r="H11" i="1"/>
  <c r="H10" i="1"/>
  <c r="H9" i="1"/>
  <c r="H8" i="1"/>
  <c r="H7" i="1"/>
  <c r="I40" i="1" l="1"/>
  <c r="I38" i="1"/>
  <c r="I52" i="1" s="1"/>
  <c r="K38" i="1"/>
  <c r="K52" i="1" s="1"/>
  <c r="K41" i="1"/>
  <c r="K55" i="1" s="1"/>
  <c r="K36" i="1"/>
  <c r="K50" i="1" s="1"/>
  <c r="J34" i="1"/>
  <c r="J48" i="1" s="1"/>
  <c r="I37" i="1"/>
  <c r="J41" i="1"/>
  <c r="J55" i="1" s="1"/>
  <c r="I36" i="1"/>
  <c r="I35" i="1"/>
  <c r="K40" i="1"/>
  <c r="K54" i="1" s="1"/>
  <c r="I39" i="1"/>
  <c r="I53" i="1" s="1"/>
  <c r="J33" i="1"/>
  <c r="J47" i="1" s="1"/>
  <c r="K39" i="1"/>
  <c r="K53" i="1" s="1"/>
  <c r="K33" i="1"/>
  <c r="J40" i="1"/>
  <c r="K37" i="1"/>
  <c r="K51" i="1" s="1"/>
  <c r="J35" i="1"/>
  <c r="J49" i="1" s="1"/>
  <c r="J39" i="1"/>
  <c r="J53" i="1" s="1"/>
  <c r="J36" i="1"/>
  <c r="J50" i="1" s="1"/>
  <c r="J38" i="1"/>
  <c r="J52" i="1" s="1"/>
  <c r="K35" i="1"/>
  <c r="K49" i="1" s="1"/>
  <c r="I41" i="1"/>
  <c r="I55" i="1" s="1"/>
  <c r="J37" i="1"/>
  <c r="J51" i="1" s="1"/>
  <c r="K34" i="1"/>
  <c r="K48" i="1" s="1"/>
  <c r="I34" i="1"/>
  <c r="I48" i="1" s="1"/>
  <c r="K47" i="1"/>
  <c r="I33" i="1"/>
  <c r="I47" i="1" s="1"/>
  <c r="Q24" i="1"/>
  <c r="Q22" i="1"/>
  <c r="Q27" i="1"/>
  <c r="I51" i="1"/>
  <c r="I54" i="1"/>
  <c r="O20" i="1"/>
  <c r="O24" i="1"/>
  <c r="I50" i="1"/>
  <c r="P24" i="1"/>
  <c r="I49" i="1"/>
  <c r="J54" i="1"/>
  <c r="O48" i="1" l="1"/>
  <c r="O50" i="1"/>
  <c r="O53" i="1"/>
  <c r="O47" i="1"/>
  <c r="O54" i="1"/>
  <c r="O49" i="1"/>
  <c r="O51" i="1"/>
  <c r="O55" i="1"/>
  <c r="O52" i="1"/>
  <c r="P48" i="1" l="1"/>
  <c r="P55" i="1"/>
  <c r="P51" i="1"/>
  <c r="P50" i="1"/>
  <c r="P49" i="1"/>
  <c r="P52" i="1"/>
  <c r="P47" i="1"/>
  <c r="P54" i="1"/>
  <c r="P53" i="1"/>
</calcChain>
</file>

<file path=xl/sharedStrings.xml><?xml version="1.0" encoding="utf-8"?>
<sst xmlns="http://schemas.openxmlformats.org/spreadsheetml/2006/main" count="58" uniqueCount="37">
  <si>
    <t>Standard League</t>
    <phoneticPr fontId="3"/>
  </si>
  <si>
    <t>Win</t>
    <phoneticPr fontId="3"/>
  </si>
  <si>
    <t>1st</t>
    <phoneticPr fontId="3"/>
  </si>
  <si>
    <t>Orange</t>
    <phoneticPr fontId="3"/>
  </si>
  <si>
    <t>ZEN</t>
    <phoneticPr fontId="3"/>
  </si>
  <si>
    <t xml:space="preserve">GARNET </t>
    <phoneticPr fontId="3"/>
  </si>
  <si>
    <t>LUD</t>
    <phoneticPr fontId="3"/>
  </si>
  <si>
    <t>2nd</t>
    <phoneticPr fontId="3"/>
  </si>
  <si>
    <t>Blue</t>
    <phoneticPr fontId="3"/>
  </si>
  <si>
    <t>3rd</t>
    <phoneticPr fontId="3"/>
  </si>
  <si>
    <t>Green</t>
    <phoneticPr fontId="3"/>
  </si>
  <si>
    <t>Speedrunning League</t>
    <phoneticPr fontId="3"/>
  </si>
  <si>
    <t>Time (Frame)</t>
    <phoneticPr fontId="3"/>
  </si>
  <si>
    <t>Time (Average, Frame)</t>
    <phoneticPr fontId="3"/>
  </si>
  <si>
    <t>Time (Average, Second)</t>
    <phoneticPr fontId="3"/>
  </si>
  <si>
    <t>ZEN</t>
    <phoneticPr fontId="3"/>
  </si>
  <si>
    <t xml:space="preserve">GARNET </t>
    <phoneticPr fontId="3"/>
  </si>
  <si>
    <t>LUD</t>
    <phoneticPr fontId="3"/>
  </si>
  <si>
    <t>Ranking</t>
    <phoneticPr fontId="3"/>
  </si>
  <si>
    <t>Standard League Ranking</t>
    <phoneticPr fontId="3"/>
  </si>
  <si>
    <t>Speedrunning League Ranking</t>
    <phoneticPr fontId="3"/>
  </si>
  <si>
    <t>Final Ranking</t>
    <phoneticPr fontId="3"/>
  </si>
  <si>
    <t>SUM</t>
    <phoneticPr fontId="3"/>
  </si>
  <si>
    <t>RANK</t>
    <phoneticPr fontId="3"/>
  </si>
  <si>
    <t>BCP</t>
  </si>
  <si>
    <t>KotlinTestAgent</t>
  </si>
  <si>
    <t>MogakuMono</t>
  </si>
  <si>
    <t>SimpleAI</t>
  </si>
  <si>
    <t>Thunder</t>
  </si>
  <si>
    <t>UtalFighter</t>
  </si>
  <si>
    <t>SampleMctsAi</t>
  </si>
  <si>
    <t>F1-Point</t>
    <phoneticPr fontId="3"/>
  </si>
  <si>
    <t>Standard League Point</t>
    <phoneticPr fontId="3"/>
  </si>
  <si>
    <t>Speedrunning League Point</t>
    <phoneticPr fontId="3"/>
  </si>
  <si>
    <t>MultiHeadAI</t>
    <phoneticPr fontId="1"/>
  </si>
  <si>
    <t>Remaining HP (for your reference)</t>
    <phoneticPr fontId="3"/>
  </si>
  <si>
    <t>JayBot_GM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</si>
</sst>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176" fontId="0" fillId="2" borderId="21" xfId="0" applyNumberFormat="1" applyFill="1" applyBorder="1" applyAlignment="1">
      <alignment horizontal="center" vertical="center"/>
    </xf>
    <xf numFmtId="176" fontId="0" fillId="2" borderId="7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176" fontId="0" fillId="2" borderId="20" xfId="0" applyNumberFormat="1" applyFill="1" applyBorder="1" applyAlignment="1">
      <alignment horizontal="center" vertical="center"/>
    </xf>
    <xf numFmtId="176" fontId="0" fillId="2" borderId="22" xfId="0" applyNumberFormat="1" applyFill="1" applyBorder="1" applyAlignment="1">
      <alignment horizontal="center" vertical="center"/>
    </xf>
    <xf numFmtId="176" fontId="0" fillId="2" borderId="23" xfId="0" applyNumberFormat="1" applyFill="1" applyBorder="1" applyAlignment="1">
      <alignment horizontal="center" vertical="center"/>
    </xf>
    <xf numFmtId="176" fontId="0" fillId="2" borderId="8" xfId="0" applyNumberForma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176" fontId="0" fillId="2" borderId="24" xfId="0" applyNumberFormat="1" applyFill="1" applyBorder="1" applyAlignment="1">
      <alignment horizontal="center" vertical="center"/>
    </xf>
    <xf numFmtId="176" fontId="0" fillId="2" borderId="14" xfId="0" applyNumberFormat="1" applyFill="1" applyBorder="1" applyAlignment="1">
      <alignment horizontal="center" vertical="center"/>
    </xf>
    <xf numFmtId="176" fontId="0" fillId="2" borderId="15" xfId="0" applyNumberFormat="1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3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8" xfId="0" applyFill="1" applyBorder="1" applyAlignment="1">
      <alignment horizontal="center" vertical="center"/>
    </xf>
    <xf numFmtId="0" fontId="0" fillId="0" borderId="34" xfId="0" applyBorder="1" applyAlignment="1">
      <alignment vertical="center"/>
    </xf>
    <xf numFmtId="2" fontId="0" fillId="2" borderId="20" xfId="0" applyNumberFormat="1" applyFill="1" applyBorder="1" applyAlignment="1">
      <alignment horizontal="center" vertical="center"/>
    </xf>
    <xf numFmtId="2" fontId="0" fillId="2" borderId="22" xfId="0" applyNumberFormat="1" applyFill="1" applyBorder="1" applyAlignment="1">
      <alignment horizontal="center" vertical="center"/>
    </xf>
    <xf numFmtId="2" fontId="0" fillId="2" borderId="33" xfId="0" applyNumberFormat="1" applyFill="1" applyBorder="1" applyAlignment="1">
      <alignment horizontal="center" vertical="center"/>
    </xf>
    <xf numFmtId="2" fontId="0" fillId="2" borderId="35" xfId="0" applyNumberFormat="1" applyFill="1" applyBorder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2" fontId="0" fillId="2" borderId="8" xfId="0" applyNumberFormat="1" applyFill="1" applyBorder="1" applyAlignment="1">
      <alignment horizontal="center" vertical="center"/>
    </xf>
    <xf numFmtId="2" fontId="0" fillId="2" borderId="10" xfId="0" applyNumberFormat="1" applyFill="1" applyBorder="1" applyAlignment="1">
      <alignment horizontal="center" vertical="center"/>
    </xf>
    <xf numFmtId="2" fontId="0" fillId="2" borderId="11" xfId="0" applyNumberForma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177" fontId="0" fillId="2" borderId="20" xfId="0" applyNumberFormat="1" applyFill="1" applyBorder="1" applyAlignment="1">
      <alignment horizontal="center" vertical="center"/>
    </xf>
    <xf numFmtId="177" fontId="0" fillId="2" borderId="21" xfId="0" applyNumberFormat="1" applyFill="1" applyBorder="1" applyAlignment="1">
      <alignment horizontal="center" vertical="center"/>
    </xf>
    <xf numFmtId="177" fontId="0" fillId="2" borderId="22" xfId="0" applyNumberFormat="1" applyFill="1" applyBorder="1" applyAlignment="1">
      <alignment horizontal="center" vertical="center"/>
    </xf>
    <xf numFmtId="177" fontId="0" fillId="2" borderId="23" xfId="0" applyNumberFormat="1" applyFill="1" applyBorder="1" applyAlignment="1">
      <alignment horizontal="center" vertical="center"/>
    </xf>
    <xf numFmtId="177" fontId="0" fillId="2" borderId="7" xfId="0" applyNumberFormat="1" applyFill="1" applyBorder="1" applyAlignment="1">
      <alignment horizontal="center" vertical="center"/>
    </xf>
    <xf numFmtId="177" fontId="0" fillId="2" borderId="8" xfId="0" applyNumberFormat="1" applyFill="1" applyBorder="1" applyAlignment="1">
      <alignment horizontal="center" vertical="center"/>
    </xf>
    <xf numFmtId="177" fontId="0" fillId="2" borderId="24" xfId="0" applyNumberFormat="1" applyFill="1" applyBorder="1" applyAlignment="1">
      <alignment horizontal="center" vertical="center"/>
    </xf>
    <xf numFmtId="177" fontId="0" fillId="2" borderId="14" xfId="0" applyNumberFormat="1" applyFill="1" applyBorder="1" applyAlignment="1">
      <alignment horizontal="center" vertical="center"/>
    </xf>
    <xf numFmtId="177" fontId="0" fillId="2" borderId="15" xfId="0" applyNumberForma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3" borderId="6" xfId="0" applyFill="1" applyBorder="1" applyAlignment="1">
      <alignment vertical="center"/>
    </xf>
    <xf numFmtId="0" fontId="0" fillId="4" borderId="6" xfId="0" applyFill="1" applyBorder="1" applyAlignment="1">
      <alignment vertical="center"/>
    </xf>
    <xf numFmtId="0" fontId="0" fillId="5" borderId="6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0" fillId="3" borderId="23" xfId="0" applyFill="1" applyBorder="1" applyAlignment="1">
      <alignment vertical="center"/>
    </xf>
    <xf numFmtId="176" fontId="0" fillId="3" borderId="23" xfId="0" applyNumberFormat="1" applyFill="1" applyBorder="1" applyAlignment="1">
      <alignment horizontal="center" vertical="center"/>
    </xf>
    <xf numFmtId="176" fontId="0" fillId="3" borderId="8" xfId="0" applyNumberFormat="1" applyFill="1" applyBorder="1" applyAlignment="1">
      <alignment horizontal="center" vertical="center"/>
    </xf>
    <xf numFmtId="177" fontId="0" fillId="3" borderId="23" xfId="0" applyNumberFormat="1" applyFill="1" applyBorder="1" applyAlignment="1">
      <alignment horizontal="center" vertical="center"/>
    </xf>
    <xf numFmtId="177" fontId="0" fillId="3" borderId="8" xfId="0" applyNumberForma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177" fontId="0" fillId="5" borderId="23" xfId="0" applyNumberFormat="1" applyFill="1" applyBorder="1" applyAlignment="1">
      <alignment horizontal="center" vertical="center"/>
    </xf>
    <xf numFmtId="177" fontId="0" fillId="5" borderId="8" xfId="0" applyNumberFormat="1" applyFill="1" applyBorder="1" applyAlignment="1">
      <alignment horizontal="center" vertical="center"/>
    </xf>
    <xf numFmtId="176" fontId="0" fillId="5" borderId="8" xfId="0" applyNumberFormat="1" applyFill="1" applyBorder="1" applyAlignment="1">
      <alignment horizontal="center" vertical="center"/>
    </xf>
    <xf numFmtId="176" fontId="0" fillId="5" borderId="23" xfId="0" applyNumberFormat="1" applyFill="1" applyBorder="1" applyAlignment="1">
      <alignment horizontal="center" vertical="center"/>
    </xf>
    <xf numFmtId="0" fontId="0" fillId="5" borderId="23" xfId="0" applyFill="1" applyBorder="1" applyAlignment="1">
      <alignment vertical="center"/>
    </xf>
    <xf numFmtId="0" fontId="0" fillId="4" borderId="23" xfId="0" applyFill="1" applyBorder="1" applyAlignment="1">
      <alignment vertical="center"/>
    </xf>
    <xf numFmtId="177" fontId="0" fillId="4" borderId="8" xfId="0" applyNumberFormat="1" applyFill="1" applyBorder="1" applyAlignment="1">
      <alignment horizontal="center" vertical="center"/>
    </xf>
    <xf numFmtId="177" fontId="0" fillId="4" borderId="23" xfId="0" applyNumberFormat="1" applyFill="1" applyBorder="1" applyAlignment="1">
      <alignment horizontal="center" vertical="center"/>
    </xf>
    <xf numFmtId="176" fontId="0" fillId="4" borderId="23" xfId="0" applyNumberFormat="1" applyFill="1" applyBorder="1" applyAlignment="1">
      <alignment horizontal="center" vertical="center"/>
    </xf>
    <xf numFmtId="0" fontId="0" fillId="4" borderId="33" xfId="0" applyFill="1" applyBorder="1" applyAlignment="1">
      <alignment horizontal="center" vertical="center"/>
    </xf>
    <xf numFmtId="0" fontId="0" fillId="2" borderId="7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0" fillId="4" borderId="7" xfId="0" applyFill="1" applyBorder="1" applyAlignment="1">
      <alignment vertical="center"/>
    </xf>
    <xf numFmtId="176" fontId="0" fillId="5" borderId="7" xfId="0" applyNumberFormat="1" applyFill="1" applyBorder="1" applyAlignment="1">
      <alignment horizontal="center" vertical="center"/>
    </xf>
    <xf numFmtId="176" fontId="0" fillId="3" borderId="7" xfId="0" applyNumberFormat="1" applyFill="1" applyBorder="1" applyAlignment="1">
      <alignment horizontal="center" vertical="center"/>
    </xf>
    <xf numFmtId="176" fontId="0" fillId="4" borderId="7" xfId="0" applyNumberFormat="1" applyFill="1" applyBorder="1" applyAlignment="1">
      <alignment horizontal="center" vertical="center"/>
    </xf>
    <xf numFmtId="176" fontId="0" fillId="4" borderId="8" xfId="0" applyNumberFormat="1" applyFill="1" applyBorder="1" applyAlignment="1">
      <alignment horizontal="center" vertical="center"/>
    </xf>
    <xf numFmtId="177" fontId="0" fillId="3" borderId="7" xfId="0" applyNumberFormat="1" applyFill="1" applyBorder="1" applyAlignment="1">
      <alignment horizontal="center" vertical="center"/>
    </xf>
    <xf numFmtId="177" fontId="0" fillId="4" borderId="7" xfId="0" applyNumberFormat="1" applyFill="1" applyBorder="1" applyAlignment="1">
      <alignment horizontal="center" vertical="center"/>
    </xf>
    <xf numFmtId="177" fontId="0" fillId="5" borderId="7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3" borderId="30" xfId="0" applyFill="1" applyBorder="1" applyAlignment="1">
      <alignment horizontal="center" vertical="center"/>
    </xf>
    <xf numFmtId="0" fontId="0" fillId="5" borderId="30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4" borderId="32" xfId="0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64"/>
  <sheetViews>
    <sheetView tabSelected="1" topLeftCell="A37" zoomScale="85" zoomScaleNormal="85" workbookViewId="0">
      <selection activeCell="N45" sqref="N45:P55"/>
    </sheetView>
  </sheetViews>
  <sheetFormatPr defaultRowHeight="13" x14ac:dyDescent="0.2"/>
  <cols>
    <col min="2" max="2" width="15.6328125" customWidth="1"/>
    <col min="3" max="7" width="8.7265625" customWidth="1"/>
    <col min="8" max="8" width="15.6328125" customWidth="1"/>
    <col min="9" max="13" width="8.7265625" customWidth="1"/>
    <col min="14" max="14" width="15.6328125" customWidth="1"/>
    <col min="15" max="17" width="8.7265625" customWidth="1"/>
  </cols>
  <sheetData>
    <row r="2" spans="1:18" ht="16.5" x14ac:dyDescent="0.2">
      <c r="A2" s="1"/>
      <c r="B2" s="144" t="s">
        <v>0</v>
      </c>
      <c r="C2" s="144"/>
      <c r="D2" s="144"/>
      <c r="E2" s="144"/>
      <c r="F2" s="144"/>
      <c r="G2" s="144"/>
      <c r="H2" s="144"/>
      <c r="I2" s="144"/>
      <c r="J2" s="144"/>
      <c r="K2" s="144"/>
      <c r="L2" s="1"/>
      <c r="M2" s="1"/>
      <c r="N2" s="1"/>
      <c r="O2" s="1"/>
      <c r="P2" s="1"/>
      <c r="Q2" s="1"/>
      <c r="R2" s="1"/>
    </row>
    <row r="3" spans="1:18" ht="13.5" thickBot="1" x14ac:dyDescent="0.25">
      <c r="A3" s="1"/>
      <c r="B3" s="1" t="s">
        <v>1</v>
      </c>
      <c r="C3" s="1"/>
      <c r="D3" s="1"/>
      <c r="E3" s="1"/>
      <c r="F3" s="1"/>
      <c r="G3" s="1"/>
      <c r="H3" s="1" t="s">
        <v>35</v>
      </c>
      <c r="I3" s="1"/>
      <c r="J3" s="1"/>
      <c r="K3" s="1"/>
      <c r="L3" s="1"/>
      <c r="M3" s="1"/>
      <c r="N3" s="1"/>
      <c r="O3" s="1" t="s">
        <v>2</v>
      </c>
      <c r="P3" s="85" t="s">
        <v>3</v>
      </c>
      <c r="Q3" s="1"/>
      <c r="R3" s="1"/>
    </row>
    <row r="4" spans="1:18" ht="13.5" thickBot="1" x14ac:dyDescent="0.25">
      <c r="A4" s="1"/>
      <c r="B4" s="6"/>
      <c r="C4" s="11" t="s">
        <v>4</v>
      </c>
      <c r="D4" s="12" t="s">
        <v>5</v>
      </c>
      <c r="E4" s="13" t="s">
        <v>6</v>
      </c>
      <c r="F4" s="5"/>
      <c r="G4" s="5"/>
      <c r="H4" s="6"/>
      <c r="I4" s="11" t="s">
        <v>4</v>
      </c>
      <c r="J4" s="3" t="s">
        <v>5</v>
      </c>
      <c r="K4" s="13" t="s">
        <v>6</v>
      </c>
      <c r="L4" s="1"/>
      <c r="M4" s="1"/>
      <c r="N4" s="1"/>
      <c r="O4" s="1" t="s">
        <v>7</v>
      </c>
      <c r="P4" s="87" t="s">
        <v>8</v>
      </c>
      <c r="Q4" s="1"/>
      <c r="R4" s="1"/>
    </row>
    <row r="5" spans="1:18" x14ac:dyDescent="0.2">
      <c r="A5" s="1"/>
      <c r="B5" s="59" t="s">
        <v>24</v>
      </c>
      <c r="C5" s="56">
        <v>4</v>
      </c>
      <c r="D5" s="122">
        <v>8.5</v>
      </c>
      <c r="E5" s="50">
        <v>4</v>
      </c>
      <c r="F5" s="5"/>
      <c r="G5" s="5"/>
      <c r="H5" s="14" t="str">
        <f>$B$5</f>
        <v>BCP</v>
      </c>
      <c r="I5" s="66">
        <v>8.3958333333333304</v>
      </c>
      <c r="J5" s="65">
        <v>73.599999999999994</v>
      </c>
      <c r="K5" s="67">
        <v>6.875</v>
      </c>
      <c r="L5" s="1"/>
      <c r="M5" s="1"/>
      <c r="N5" s="1"/>
      <c r="O5" s="1" t="s">
        <v>9</v>
      </c>
      <c r="P5" s="86" t="s">
        <v>10</v>
      </c>
      <c r="Q5" s="1"/>
      <c r="R5" s="1"/>
    </row>
    <row r="6" spans="1:18" x14ac:dyDescent="0.2">
      <c r="A6" s="1"/>
      <c r="B6" s="60" t="s">
        <v>36</v>
      </c>
      <c r="C6" s="57">
        <v>23</v>
      </c>
      <c r="D6" s="126">
        <v>32</v>
      </c>
      <c r="E6" s="52">
        <v>25.5</v>
      </c>
      <c r="F6" s="5"/>
      <c r="G6" s="5"/>
      <c r="H6" s="45" t="str">
        <f>$B$6</f>
        <v>JayBot_GM</v>
      </c>
      <c r="I6" s="68">
        <v>84.8958333333333</v>
      </c>
      <c r="J6" s="49">
        <v>149.77000000000001</v>
      </c>
      <c r="K6" s="69">
        <v>148.3125</v>
      </c>
      <c r="L6" s="1"/>
      <c r="M6" s="1"/>
      <c r="N6" s="1"/>
      <c r="O6" s="1"/>
      <c r="P6" s="1"/>
      <c r="Q6" s="1"/>
    </row>
    <row r="7" spans="1:18" x14ac:dyDescent="0.2">
      <c r="A7" s="1"/>
      <c r="B7" s="60" t="s">
        <v>25</v>
      </c>
      <c r="C7" s="90">
        <v>36</v>
      </c>
      <c r="D7" s="125">
        <v>36.5</v>
      </c>
      <c r="E7" s="91">
        <v>39</v>
      </c>
      <c r="F7" s="5"/>
      <c r="G7" s="5"/>
      <c r="H7" s="7" t="str">
        <f>$B$7</f>
        <v>KotlinTestAgent</v>
      </c>
      <c r="I7" s="70">
        <v>164.5</v>
      </c>
      <c r="J7" s="49">
        <v>212.95</v>
      </c>
      <c r="K7" s="71">
        <v>179.333333333333</v>
      </c>
      <c r="L7" s="1"/>
      <c r="M7" s="1"/>
      <c r="N7" s="1"/>
      <c r="O7" s="1"/>
      <c r="P7" s="1"/>
      <c r="Q7" s="1"/>
      <c r="R7" s="1"/>
    </row>
    <row r="8" spans="1:18" x14ac:dyDescent="0.2">
      <c r="A8" s="1"/>
      <c r="B8" s="60" t="s">
        <v>26</v>
      </c>
      <c r="C8" s="57">
        <v>26</v>
      </c>
      <c r="D8" s="121">
        <v>24</v>
      </c>
      <c r="E8" s="52">
        <v>31</v>
      </c>
      <c r="F8" s="5"/>
      <c r="G8" s="5"/>
      <c r="H8" s="7" t="str">
        <f>$B$8</f>
        <v>MogakuMono</v>
      </c>
      <c r="I8" s="70">
        <v>107.979166666666</v>
      </c>
      <c r="J8" s="49">
        <v>59.43</v>
      </c>
      <c r="K8" s="71">
        <v>124.395833333333</v>
      </c>
      <c r="L8" s="1"/>
      <c r="M8" s="1"/>
      <c r="N8" s="1"/>
      <c r="O8" s="1"/>
      <c r="P8" s="1"/>
      <c r="Q8" s="1"/>
      <c r="R8" s="1"/>
    </row>
    <row r="9" spans="1:18" x14ac:dyDescent="0.2">
      <c r="A9" s="1"/>
      <c r="B9" s="60" t="s">
        <v>34</v>
      </c>
      <c r="C9" s="89">
        <v>32</v>
      </c>
      <c r="D9" s="121">
        <v>24</v>
      </c>
      <c r="E9" s="52">
        <v>8.5</v>
      </c>
      <c r="F9" s="5"/>
      <c r="G9" s="5"/>
      <c r="H9" s="7" t="str">
        <f>$B$9</f>
        <v>MultiHeadAI</v>
      </c>
      <c r="I9" s="70">
        <v>108.833333333333</v>
      </c>
      <c r="J9" s="49">
        <v>97.79</v>
      </c>
      <c r="K9" s="71">
        <v>50.4583333333333</v>
      </c>
      <c r="L9" s="1"/>
      <c r="M9" s="1"/>
      <c r="N9" s="1"/>
      <c r="O9" s="1"/>
      <c r="P9" s="1"/>
      <c r="Q9" s="1"/>
      <c r="R9" s="1"/>
    </row>
    <row r="10" spans="1:18" x14ac:dyDescent="0.2">
      <c r="A10" s="1"/>
      <c r="B10" s="60" t="s">
        <v>30</v>
      </c>
      <c r="C10" s="57">
        <v>19</v>
      </c>
      <c r="D10" s="121">
        <v>21</v>
      </c>
      <c r="E10" s="92">
        <v>33</v>
      </c>
      <c r="F10" s="5"/>
      <c r="G10" s="5"/>
      <c r="H10" s="7" t="str">
        <f>$B$10</f>
        <v>SampleMctsAi</v>
      </c>
      <c r="I10" s="70">
        <v>58.0416666666666</v>
      </c>
      <c r="J10" s="49">
        <v>63</v>
      </c>
      <c r="K10" s="71">
        <v>143.291666666666</v>
      </c>
      <c r="L10" s="1"/>
      <c r="M10" s="1"/>
      <c r="N10" s="1"/>
      <c r="O10" s="1"/>
      <c r="P10" s="1"/>
      <c r="Q10" s="1"/>
      <c r="R10" s="1"/>
    </row>
    <row r="11" spans="1:18" x14ac:dyDescent="0.2">
      <c r="A11" s="1"/>
      <c r="B11" s="60" t="s">
        <v>27</v>
      </c>
      <c r="C11" s="57">
        <v>20</v>
      </c>
      <c r="D11" s="121">
        <v>19</v>
      </c>
      <c r="E11" s="52">
        <v>22.5</v>
      </c>
      <c r="F11" s="5"/>
      <c r="G11" s="5"/>
      <c r="H11" s="7" t="str">
        <f>$B$11</f>
        <v>SimpleAI</v>
      </c>
      <c r="I11" s="70">
        <v>86.25</v>
      </c>
      <c r="J11" s="49">
        <v>104.89</v>
      </c>
      <c r="K11" s="71">
        <v>174.041666666666</v>
      </c>
      <c r="L11" s="1"/>
      <c r="M11" s="1"/>
      <c r="N11" s="1"/>
      <c r="O11" s="1"/>
      <c r="P11" s="1"/>
      <c r="Q11" s="1"/>
      <c r="R11" s="1"/>
    </row>
    <row r="12" spans="1:18" x14ac:dyDescent="0.2">
      <c r="A12" s="1"/>
      <c r="B12" s="60" t="s">
        <v>28</v>
      </c>
      <c r="C12" s="88">
        <v>46</v>
      </c>
      <c r="D12" s="124">
        <v>45</v>
      </c>
      <c r="E12" s="93">
        <v>38</v>
      </c>
      <c r="F12" s="5"/>
      <c r="G12" s="5"/>
      <c r="H12" s="8" t="str">
        <f>$B$12</f>
        <v>Thunder</v>
      </c>
      <c r="I12" s="72">
        <v>224.583333333333</v>
      </c>
      <c r="J12" s="49">
        <v>282.18</v>
      </c>
      <c r="K12" s="73">
        <v>133.458333333333</v>
      </c>
      <c r="L12" s="1"/>
      <c r="M12" s="1"/>
      <c r="N12" s="1"/>
      <c r="O12" s="1"/>
      <c r="P12" s="1"/>
      <c r="Q12" s="1"/>
      <c r="R12" s="1"/>
    </row>
    <row r="13" spans="1:18" ht="13.5" thickBot="1" x14ac:dyDescent="0.25">
      <c r="A13" s="1"/>
      <c r="B13" s="61" t="s">
        <v>29</v>
      </c>
      <c r="C13" s="58">
        <v>10</v>
      </c>
      <c r="D13" s="123">
        <v>6</v>
      </c>
      <c r="E13" s="55">
        <v>14.5</v>
      </c>
      <c r="F13" s="5"/>
      <c r="G13" s="5"/>
      <c r="H13" s="9" t="str">
        <f>$B$13</f>
        <v>UtalFighter</v>
      </c>
      <c r="I13" s="74">
        <v>14.4583333333333</v>
      </c>
      <c r="J13" s="54">
        <v>11.14</v>
      </c>
      <c r="K13" s="75">
        <v>110.6875</v>
      </c>
      <c r="L13" s="1"/>
      <c r="M13" s="1"/>
      <c r="N13" s="1"/>
      <c r="O13" s="1"/>
      <c r="P13" s="1"/>
      <c r="Q13" s="1"/>
      <c r="R13" s="1"/>
    </row>
    <row r="14" spans="1:18" x14ac:dyDescent="0.2">
      <c r="A14" s="1"/>
      <c r="B14" s="10"/>
      <c r="C14" s="10"/>
      <c r="D14" s="10"/>
      <c r="E14" s="10"/>
      <c r="F14" s="1"/>
      <c r="G14" s="1"/>
      <c r="H14" s="10"/>
      <c r="I14" s="10"/>
      <c r="J14" s="10"/>
      <c r="K14" s="10"/>
      <c r="L14" s="1"/>
      <c r="M14" s="1"/>
      <c r="N14" s="1"/>
      <c r="O14" s="1"/>
      <c r="P14" s="1"/>
      <c r="Q14" s="1"/>
      <c r="R14" s="1"/>
    </row>
    <row r="15" spans="1:18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16.5" x14ac:dyDescent="0.2">
      <c r="A16" s="1"/>
      <c r="B16" s="144" t="s">
        <v>11</v>
      </c>
      <c r="C16" s="144"/>
      <c r="D16" s="144"/>
      <c r="E16" s="144"/>
      <c r="F16" s="144"/>
      <c r="G16" s="144"/>
      <c r="H16" s="144"/>
      <c r="I16" s="144"/>
      <c r="J16" s="144"/>
      <c r="K16" s="144"/>
      <c r="L16" s="10"/>
      <c r="M16" s="10"/>
      <c r="N16" s="10"/>
      <c r="O16" s="10"/>
      <c r="P16" s="10"/>
      <c r="Q16" s="10"/>
      <c r="R16" s="10"/>
    </row>
    <row r="17" spans="1:18" ht="13.5" thickBot="1" x14ac:dyDescent="0.25">
      <c r="A17" s="1"/>
      <c r="B17" s="1" t="s">
        <v>12</v>
      </c>
      <c r="C17" s="1"/>
      <c r="D17" s="1"/>
      <c r="E17" s="1"/>
      <c r="F17" s="1"/>
      <c r="G17" s="1"/>
      <c r="H17" s="1" t="s">
        <v>13</v>
      </c>
      <c r="I17" s="1"/>
      <c r="J17" s="1"/>
      <c r="K17" s="1"/>
      <c r="L17" s="10"/>
      <c r="M17" s="10"/>
      <c r="N17" s="1" t="s">
        <v>14</v>
      </c>
      <c r="O17" s="1"/>
      <c r="P17" s="1"/>
      <c r="Q17" s="1"/>
      <c r="R17" s="10"/>
    </row>
    <row r="18" spans="1:18" ht="13.5" thickBot="1" x14ac:dyDescent="0.25">
      <c r="A18" s="10"/>
      <c r="B18" s="2"/>
      <c r="C18" s="64" t="s">
        <v>15</v>
      </c>
      <c r="D18" s="3" t="s">
        <v>16</v>
      </c>
      <c r="E18" s="4" t="s">
        <v>17</v>
      </c>
      <c r="F18" s="5"/>
      <c r="G18" s="5"/>
      <c r="H18" s="6"/>
      <c r="I18" s="11" t="s">
        <v>15</v>
      </c>
      <c r="J18" s="12" t="s">
        <v>16</v>
      </c>
      <c r="K18" s="13" t="s">
        <v>17</v>
      </c>
      <c r="L18" s="10"/>
      <c r="M18" s="10"/>
      <c r="N18" s="6"/>
      <c r="O18" s="11" t="s">
        <v>15</v>
      </c>
      <c r="P18" s="12" t="s">
        <v>16</v>
      </c>
      <c r="Q18" s="13" t="s">
        <v>17</v>
      </c>
      <c r="R18" s="10"/>
    </row>
    <row r="19" spans="1:18" x14ac:dyDescent="0.2">
      <c r="A19" s="10"/>
      <c r="B19" s="14" t="str">
        <f>$B$5</f>
        <v>BCP</v>
      </c>
      <c r="C19" s="62">
        <v>126000</v>
      </c>
      <c r="D19" s="65">
        <v>118761</v>
      </c>
      <c r="E19" s="63">
        <v>126000</v>
      </c>
      <c r="F19" s="5"/>
      <c r="G19" s="5"/>
      <c r="H19" s="14" t="str">
        <f>$B$5</f>
        <v>BCP</v>
      </c>
      <c r="I19" s="24">
        <f>C19/30</f>
        <v>4200</v>
      </c>
      <c r="J19" s="19">
        <f t="shared" ref="J19:K27" si="0">D19/30</f>
        <v>3958.7</v>
      </c>
      <c r="K19" s="25">
        <f t="shared" si="0"/>
        <v>4200</v>
      </c>
      <c r="L19" s="10"/>
      <c r="M19" s="10"/>
      <c r="N19" s="14" t="str">
        <f>$B$5</f>
        <v>BCP</v>
      </c>
      <c r="O19" s="76">
        <f t="shared" ref="O19:O27" si="1">I19/60</f>
        <v>70</v>
      </c>
      <c r="P19" s="77">
        <f t="shared" ref="P19:P27" si="2">J19/60</f>
        <v>65.978333333333325</v>
      </c>
      <c r="Q19" s="78">
        <f t="shared" ref="Q19:Q27" si="3">K19/60</f>
        <v>70</v>
      </c>
      <c r="R19" s="10"/>
    </row>
    <row r="20" spans="1:18" x14ac:dyDescent="0.2">
      <c r="A20" s="10"/>
      <c r="B20" s="45" t="str">
        <f>$B$6</f>
        <v>JayBot_GM</v>
      </c>
      <c r="C20" s="116">
        <v>97202</v>
      </c>
      <c r="D20" s="49">
        <v>94292</v>
      </c>
      <c r="E20" s="52">
        <v>118192</v>
      </c>
      <c r="F20" s="5"/>
      <c r="G20" s="5"/>
      <c r="H20" s="45" t="str">
        <f>$B$6</f>
        <v>JayBot_GM</v>
      </c>
      <c r="I20" s="119">
        <f t="shared" ref="I20:I27" si="4">C20/30</f>
        <v>3240.0666666666666</v>
      </c>
      <c r="J20" s="20">
        <f t="shared" si="0"/>
        <v>3143.0666666666666</v>
      </c>
      <c r="K20" s="27">
        <f t="shared" si="0"/>
        <v>3939.7333333333331</v>
      </c>
      <c r="L20" s="10"/>
      <c r="M20" s="10"/>
      <c r="N20" s="45" t="str">
        <f>$B$6</f>
        <v>JayBot_GM</v>
      </c>
      <c r="O20" s="118">
        <f t="shared" si="1"/>
        <v>54.001111111111108</v>
      </c>
      <c r="P20" s="80">
        <f t="shared" si="2"/>
        <v>52.384444444444441</v>
      </c>
      <c r="Q20" s="81">
        <f t="shared" si="3"/>
        <v>65.662222222222212</v>
      </c>
      <c r="R20" s="10"/>
    </row>
    <row r="21" spans="1:18" x14ac:dyDescent="0.2">
      <c r="A21" s="10"/>
      <c r="B21" s="7" t="str">
        <f>$B$7</f>
        <v>KotlinTestAgent</v>
      </c>
      <c r="C21" s="115">
        <v>94833</v>
      </c>
      <c r="D21" s="125">
        <v>75314</v>
      </c>
      <c r="E21" s="91">
        <v>94891</v>
      </c>
      <c r="F21" s="5"/>
      <c r="G21" s="5"/>
      <c r="H21" s="7" t="str">
        <f>$B$7</f>
        <v>KotlinTestAgent</v>
      </c>
      <c r="I21" s="114">
        <f t="shared" si="4"/>
        <v>3161.1</v>
      </c>
      <c r="J21" s="127">
        <f t="shared" si="0"/>
        <v>2510.4666666666667</v>
      </c>
      <c r="K21" s="96">
        <f t="shared" si="0"/>
        <v>3163.0333333333333</v>
      </c>
      <c r="L21" s="10"/>
      <c r="M21" s="10"/>
      <c r="N21" s="7" t="str">
        <f>$B$7</f>
        <v>KotlinTestAgent</v>
      </c>
      <c r="O21" s="111">
        <f t="shared" si="1"/>
        <v>52.684999999999995</v>
      </c>
      <c r="P21" s="133">
        <f t="shared" si="2"/>
        <v>41.841111111111111</v>
      </c>
      <c r="Q21" s="98">
        <f t="shared" si="3"/>
        <v>52.717222222222219</v>
      </c>
      <c r="R21" s="10"/>
    </row>
    <row r="22" spans="1:18" x14ac:dyDescent="0.2">
      <c r="A22" s="10"/>
      <c r="B22" s="7" t="str">
        <f>$B$8</f>
        <v>MogakuMono</v>
      </c>
      <c r="C22" s="51">
        <v>101684</v>
      </c>
      <c r="D22" s="49">
        <v>112305</v>
      </c>
      <c r="E22" s="93">
        <v>110794</v>
      </c>
      <c r="F22" s="5"/>
      <c r="G22" s="5"/>
      <c r="H22" s="7" t="str">
        <f>$B$8</f>
        <v>MogakuMono</v>
      </c>
      <c r="I22" s="26">
        <f t="shared" si="4"/>
        <v>3389.4666666666667</v>
      </c>
      <c r="J22" s="20">
        <f t="shared" si="0"/>
        <v>3743.5</v>
      </c>
      <c r="K22" s="113">
        <f t="shared" si="0"/>
        <v>3693.1333333333332</v>
      </c>
      <c r="L22" s="10"/>
      <c r="M22" s="10"/>
      <c r="N22" s="7" t="str">
        <f>$B$8</f>
        <v>MogakuMono</v>
      </c>
      <c r="O22" s="79">
        <f t="shared" si="1"/>
        <v>56.49111111111111</v>
      </c>
      <c r="P22" s="80">
        <f t="shared" si="2"/>
        <v>62.391666666666666</v>
      </c>
      <c r="Q22" s="112">
        <f t="shared" si="3"/>
        <v>61.55222222222222</v>
      </c>
      <c r="R22" s="10"/>
    </row>
    <row r="23" spans="1:18" x14ac:dyDescent="0.2">
      <c r="A23" s="10"/>
      <c r="B23" s="7" t="str">
        <f>$B$9</f>
        <v>MultiHeadAI</v>
      </c>
      <c r="C23" s="51">
        <v>103722</v>
      </c>
      <c r="D23" s="126">
        <v>86773</v>
      </c>
      <c r="E23" s="52">
        <v>126000</v>
      </c>
      <c r="F23" s="5"/>
      <c r="G23" s="5"/>
      <c r="H23" s="7" t="str">
        <f>$B$9</f>
        <v>MultiHeadAI</v>
      </c>
      <c r="I23" s="26">
        <f t="shared" si="4"/>
        <v>3457.4</v>
      </c>
      <c r="J23" s="129">
        <f t="shared" si="0"/>
        <v>2892.4333333333334</v>
      </c>
      <c r="K23" s="27">
        <f t="shared" si="0"/>
        <v>4200</v>
      </c>
      <c r="L23" s="10"/>
      <c r="M23" s="10"/>
      <c r="N23" s="7" t="str">
        <f>$B$9</f>
        <v>MultiHeadAI</v>
      </c>
      <c r="O23" s="79">
        <f t="shared" si="1"/>
        <v>57.623333333333335</v>
      </c>
      <c r="P23" s="132">
        <f t="shared" si="2"/>
        <v>48.207222222222221</v>
      </c>
      <c r="Q23" s="81">
        <f t="shared" si="3"/>
        <v>70</v>
      </c>
      <c r="R23" s="10"/>
    </row>
    <row r="24" spans="1:18" x14ac:dyDescent="0.2">
      <c r="A24" s="10"/>
      <c r="B24" s="7" t="str">
        <f>$B$10</f>
        <v>SampleMctsAi</v>
      </c>
      <c r="C24" s="51">
        <v>115786</v>
      </c>
      <c r="D24" s="49">
        <v>101775</v>
      </c>
      <c r="E24" s="92">
        <v>116255</v>
      </c>
      <c r="F24" s="5"/>
      <c r="G24" s="5"/>
      <c r="H24" s="7" t="str">
        <f>$B$10</f>
        <v>SampleMctsAi</v>
      </c>
      <c r="I24" s="26">
        <f t="shared" si="4"/>
        <v>3859.5333333333333</v>
      </c>
      <c r="J24" s="20">
        <f t="shared" si="0"/>
        <v>3392.5</v>
      </c>
      <c r="K24" s="130">
        <f t="shared" si="0"/>
        <v>3875.1666666666665</v>
      </c>
      <c r="L24" s="10"/>
      <c r="M24" s="10"/>
      <c r="N24" s="7" t="str">
        <f>$B$10</f>
        <v>SampleMctsAi</v>
      </c>
      <c r="O24" s="79">
        <f t="shared" si="1"/>
        <v>64.325555555555553</v>
      </c>
      <c r="P24" s="80">
        <f t="shared" si="2"/>
        <v>56.541666666666664</v>
      </c>
      <c r="Q24" s="117">
        <f t="shared" si="3"/>
        <v>64.586111111111109</v>
      </c>
      <c r="R24" s="10"/>
    </row>
    <row r="25" spans="1:18" x14ac:dyDescent="0.2">
      <c r="A25" s="10"/>
      <c r="B25" s="7" t="str">
        <f>$B$11</f>
        <v>SimpleAI</v>
      </c>
      <c r="C25" s="51">
        <v>119466</v>
      </c>
      <c r="D25" s="49">
        <v>107571</v>
      </c>
      <c r="E25" s="52">
        <v>125323</v>
      </c>
      <c r="F25" s="5"/>
      <c r="G25" s="5"/>
      <c r="H25" s="7" t="str">
        <f>$B$11</f>
        <v>SimpleAI</v>
      </c>
      <c r="I25" s="26">
        <f t="shared" ref="I25" si="5">C25/30</f>
        <v>3982.2</v>
      </c>
      <c r="J25" s="20">
        <f t="shared" ref="J25" si="6">D25/30</f>
        <v>3585.7</v>
      </c>
      <c r="K25" s="27">
        <f t="shared" ref="K25" si="7">E25/30</f>
        <v>4177.4333333333334</v>
      </c>
      <c r="L25" s="10"/>
      <c r="M25" s="10"/>
      <c r="N25" s="7" t="str">
        <f>$B$11</f>
        <v>SimpleAI</v>
      </c>
      <c r="O25" s="79">
        <f t="shared" si="1"/>
        <v>66.36999999999999</v>
      </c>
      <c r="P25" s="80">
        <f t="shared" si="2"/>
        <v>59.761666666666663</v>
      </c>
      <c r="Q25" s="81">
        <f t="shared" si="3"/>
        <v>69.623888888888885</v>
      </c>
      <c r="R25" s="10"/>
    </row>
    <row r="26" spans="1:18" x14ac:dyDescent="0.2">
      <c r="A26" s="10"/>
      <c r="B26" s="8" t="str">
        <f>$B$12</f>
        <v>Thunder</v>
      </c>
      <c r="C26" s="94">
        <v>77815</v>
      </c>
      <c r="D26" s="124">
        <v>67855</v>
      </c>
      <c r="E26" s="52">
        <v>118337</v>
      </c>
      <c r="F26" s="5"/>
      <c r="G26" s="5"/>
      <c r="H26" s="8" t="str">
        <f>$B$12</f>
        <v>Thunder</v>
      </c>
      <c r="I26" s="95">
        <f t="shared" si="4"/>
        <v>2593.8333333333335</v>
      </c>
      <c r="J26" s="128">
        <f t="shared" si="0"/>
        <v>2261.8333333333335</v>
      </c>
      <c r="K26" s="27">
        <f t="shared" si="0"/>
        <v>3944.5666666666666</v>
      </c>
      <c r="L26" s="10"/>
      <c r="M26" s="10"/>
      <c r="N26" s="8" t="str">
        <f>$B$12</f>
        <v>Thunder</v>
      </c>
      <c r="O26" s="97">
        <f t="shared" si="1"/>
        <v>43.230555555555561</v>
      </c>
      <c r="P26" s="131">
        <f t="shared" si="2"/>
        <v>37.697222222222223</v>
      </c>
      <c r="Q26" s="81">
        <f t="shared" si="3"/>
        <v>65.742777777777775</v>
      </c>
      <c r="R26" s="10"/>
    </row>
    <row r="27" spans="1:18" ht="13.5" thickBot="1" x14ac:dyDescent="0.25">
      <c r="A27" s="10"/>
      <c r="B27" s="9" t="str">
        <f>$B$13</f>
        <v>UtalFighter</v>
      </c>
      <c r="C27" s="53">
        <v>112409</v>
      </c>
      <c r="D27" s="54">
        <v>118535</v>
      </c>
      <c r="E27" s="55">
        <v>121032</v>
      </c>
      <c r="F27" s="5"/>
      <c r="G27" s="5"/>
      <c r="H27" s="9" t="str">
        <f>$B$13</f>
        <v>UtalFighter</v>
      </c>
      <c r="I27" s="40">
        <f t="shared" si="4"/>
        <v>3746.9666666666667</v>
      </c>
      <c r="J27" s="41">
        <f t="shared" si="0"/>
        <v>3951.1666666666665</v>
      </c>
      <c r="K27" s="42">
        <f>E27/30</f>
        <v>4034.4</v>
      </c>
      <c r="L27" s="10"/>
      <c r="M27" s="10"/>
      <c r="N27" s="9" t="str">
        <f>$B$13</f>
        <v>UtalFighter</v>
      </c>
      <c r="O27" s="82">
        <f t="shared" si="1"/>
        <v>62.449444444444445</v>
      </c>
      <c r="P27" s="83">
        <f t="shared" si="2"/>
        <v>65.852777777777774</v>
      </c>
      <c r="Q27" s="84">
        <f t="shared" si="3"/>
        <v>67.239999999999995</v>
      </c>
      <c r="R27" s="10"/>
    </row>
    <row r="28" spans="1:18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</row>
    <row r="29" spans="1:18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</row>
    <row r="30" spans="1:18" ht="16.5" x14ac:dyDescent="0.2">
      <c r="A30" s="10"/>
      <c r="B30" s="144" t="s">
        <v>18</v>
      </c>
      <c r="C30" s="144"/>
      <c r="D30" s="144"/>
      <c r="E30" s="144"/>
      <c r="F30" s="144"/>
      <c r="G30" s="144"/>
      <c r="H30" s="144"/>
      <c r="I30" s="144"/>
      <c r="J30" s="144"/>
      <c r="K30" s="144"/>
      <c r="L30" s="10"/>
      <c r="M30" s="10"/>
      <c r="N30" s="10"/>
      <c r="O30" s="10"/>
      <c r="P30" s="10"/>
      <c r="Q30" s="10"/>
      <c r="R30" s="10"/>
    </row>
    <row r="31" spans="1:18" ht="13.5" thickBot="1" x14ac:dyDescent="0.25">
      <c r="A31" s="10"/>
      <c r="B31" s="1" t="s">
        <v>19</v>
      </c>
      <c r="C31" s="1"/>
      <c r="D31" s="1"/>
      <c r="E31" s="1"/>
      <c r="F31" s="10"/>
      <c r="G31" s="10"/>
      <c r="H31" s="1" t="s">
        <v>20</v>
      </c>
      <c r="I31" s="1"/>
      <c r="J31" s="1"/>
      <c r="K31" s="1"/>
      <c r="L31" s="10"/>
      <c r="M31" s="10"/>
      <c r="N31" s="10"/>
      <c r="O31" s="10"/>
      <c r="P31" s="10"/>
      <c r="Q31" s="10"/>
      <c r="R31" s="10"/>
    </row>
    <row r="32" spans="1:18" ht="13.5" thickBot="1" x14ac:dyDescent="0.25">
      <c r="A32" s="10"/>
      <c r="B32" s="2"/>
      <c r="C32" s="11" t="s">
        <v>15</v>
      </c>
      <c r="D32" s="12" t="s">
        <v>16</v>
      </c>
      <c r="E32" s="13" t="s">
        <v>17</v>
      </c>
      <c r="F32" s="5"/>
      <c r="G32" s="5"/>
      <c r="H32" s="2"/>
      <c r="I32" s="11" t="s">
        <v>15</v>
      </c>
      <c r="J32" s="12" t="s">
        <v>16</v>
      </c>
      <c r="K32" s="13" t="s">
        <v>17</v>
      </c>
      <c r="L32" s="10"/>
      <c r="M32" s="10"/>
      <c r="N32" s="10"/>
      <c r="O32" s="10"/>
      <c r="P32" s="10"/>
      <c r="Q32" s="10"/>
      <c r="R32" s="10"/>
    </row>
    <row r="33" spans="1:24" ht="13.5" thickBot="1" x14ac:dyDescent="0.25">
      <c r="A33" s="10"/>
      <c r="B33" s="28" t="str">
        <f>$B$5</f>
        <v>BCP</v>
      </c>
      <c r="C33" s="29">
        <f t="shared" ref="C33:C41" si="8">_xlfn.RANK.AVG(C5,$C$5:$C$13)</f>
        <v>9</v>
      </c>
      <c r="D33" s="29">
        <f t="shared" ref="D33:D41" si="9">_xlfn.RANK.AVG(D5,$D$5:$D$13)</f>
        <v>8</v>
      </c>
      <c r="E33" s="31">
        <f t="shared" ref="E33:E41" si="10">_xlfn.RANK.AVG(E5,$E$5:$E$13)</f>
        <v>9</v>
      </c>
      <c r="F33" s="5"/>
      <c r="G33" s="5"/>
      <c r="H33" s="28" t="str">
        <f>$B$5</f>
        <v>BCP</v>
      </c>
      <c r="I33" s="29">
        <f>_xlfn.RANK.AVG(I19,$I$19:$I$27,1)</f>
        <v>9</v>
      </c>
      <c r="J33" s="30">
        <f>_xlfn.RANK.AVG(J19,$J$19:$J$27,1)</f>
        <v>9</v>
      </c>
      <c r="K33" s="31">
        <f>_xlfn.RANK.AVG(K19,$K$19:$K$27,1)</f>
        <v>8.5</v>
      </c>
      <c r="L33" s="10"/>
      <c r="M33" s="10"/>
      <c r="N33" s="10"/>
      <c r="O33" s="10"/>
      <c r="P33" s="10"/>
      <c r="Q33" s="10"/>
      <c r="R33" s="10"/>
    </row>
    <row r="34" spans="1:24" ht="13.5" thickBot="1" x14ac:dyDescent="0.25">
      <c r="A34" s="10"/>
      <c r="B34" s="28" t="str">
        <f>$B$6</f>
        <v>JayBot_GM</v>
      </c>
      <c r="C34" s="29">
        <f t="shared" si="8"/>
        <v>5</v>
      </c>
      <c r="D34" s="103">
        <f t="shared" si="9"/>
        <v>3</v>
      </c>
      <c r="E34" s="31">
        <f t="shared" si="10"/>
        <v>5</v>
      </c>
      <c r="F34" s="5"/>
      <c r="G34" s="5"/>
      <c r="H34" s="28" t="str">
        <f>$B$6</f>
        <v>JayBot_GM</v>
      </c>
      <c r="I34" s="104">
        <f>_xlfn.RANK.AVG(I20,$I$19:$I$27,1)</f>
        <v>3</v>
      </c>
      <c r="J34" s="21">
        <f t="shared" ref="J34:J40" si="11">_xlfn.RANK.AVG(J20,$J$19:$J$27,1)</f>
        <v>4</v>
      </c>
      <c r="K34" s="22">
        <f t="shared" ref="K34:K41" si="12">_xlfn.RANK.AVG(K20,$K$19:$K$27,1)</f>
        <v>4</v>
      </c>
      <c r="L34" s="10"/>
      <c r="M34" s="10"/>
      <c r="N34" s="10"/>
      <c r="O34" s="10"/>
      <c r="P34" s="10"/>
      <c r="Q34" s="10"/>
      <c r="R34" s="10"/>
    </row>
    <row r="35" spans="1:24" ht="13.5" thickBot="1" x14ac:dyDescent="0.25">
      <c r="A35" s="10"/>
      <c r="B35" s="28" t="str">
        <f>$B$7</f>
        <v>KotlinTestAgent</v>
      </c>
      <c r="C35" s="107">
        <f t="shared" si="8"/>
        <v>2</v>
      </c>
      <c r="D35" s="107">
        <f t="shared" si="9"/>
        <v>2</v>
      </c>
      <c r="E35" s="100">
        <f t="shared" si="10"/>
        <v>1</v>
      </c>
      <c r="F35" s="5"/>
      <c r="G35" s="5"/>
      <c r="H35" s="28" t="str">
        <f>$B$7</f>
        <v>KotlinTestAgent</v>
      </c>
      <c r="I35" s="108">
        <f t="shared" ref="I35:I41" si="13">_xlfn.RANK.AVG(I21,$I$19:$I$27,1)</f>
        <v>2</v>
      </c>
      <c r="J35" s="136">
        <f t="shared" si="11"/>
        <v>2</v>
      </c>
      <c r="K35" s="99">
        <f t="shared" si="12"/>
        <v>1</v>
      </c>
      <c r="L35" s="10"/>
      <c r="M35" s="10"/>
      <c r="N35" s="10"/>
      <c r="O35" s="10"/>
      <c r="P35" s="10"/>
      <c r="Q35" s="10"/>
      <c r="R35" s="10"/>
    </row>
    <row r="36" spans="1:24" ht="13.5" thickBot="1" x14ac:dyDescent="0.25">
      <c r="A36" s="10"/>
      <c r="B36" s="28" t="str">
        <f>$B$8</f>
        <v>MogakuMono</v>
      </c>
      <c r="C36" s="29">
        <f t="shared" si="8"/>
        <v>4</v>
      </c>
      <c r="D36" s="29">
        <f t="shared" si="9"/>
        <v>4.5</v>
      </c>
      <c r="E36" s="31">
        <f t="shared" si="10"/>
        <v>4</v>
      </c>
      <c r="F36" s="5"/>
      <c r="G36" s="5"/>
      <c r="H36" s="28" t="str">
        <f>$B$8</f>
        <v>MogakuMono</v>
      </c>
      <c r="I36" s="32">
        <f t="shared" si="13"/>
        <v>4</v>
      </c>
      <c r="J36" s="21">
        <f t="shared" si="11"/>
        <v>7</v>
      </c>
      <c r="K36" s="109">
        <f t="shared" si="12"/>
        <v>2</v>
      </c>
      <c r="L36" s="10"/>
      <c r="M36" s="10"/>
      <c r="N36" s="10"/>
      <c r="O36" s="10"/>
      <c r="P36" s="10"/>
      <c r="Q36" s="10"/>
      <c r="R36" s="10"/>
    </row>
    <row r="37" spans="1:24" ht="13.5" thickBot="1" x14ac:dyDescent="0.25">
      <c r="A37" s="1"/>
      <c r="B37" s="28" t="str">
        <f>$B$9</f>
        <v>MultiHeadAI</v>
      </c>
      <c r="C37" s="103">
        <f t="shared" si="8"/>
        <v>3</v>
      </c>
      <c r="D37" s="29">
        <f t="shared" si="9"/>
        <v>4.5</v>
      </c>
      <c r="E37" s="31">
        <f t="shared" si="10"/>
        <v>8</v>
      </c>
      <c r="F37" s="5"/>
      <c r="G37" s="5"/>
      <c r="H37" s="28" t="str">
        <f>$B$9</f>
        <v>MultiHeadAI</v>
      </c>
      <c r="I37" s="32">
        <f t="shared" si="13"/>
        <v>5</v>
      </c>
      <c r="J37" s="135">
        <f t="shared" si="11"/>
        <v>3</v>
      </c>
      <c r="K37" s="22">
        <f t="shared" si="12"/>
        <v>8.5</v>
      </c>
      <c r="L37" s="1"/>
      <c r="M37" s="1"/>
      <c r="N37" s="1"/>
      <c r="O37" s="1"/>
      <c r="P37" s="1"/>
      <c r="Q37" s="1"/>
      <c r="R37" s="1"/>
    </row>
    <row r="38" spans="1:24" ht="13.5" thickBot="1" x14ac:dyDescent="0.25">
      <c r="A38" s="1"/>
      <c r="B38" s="28" t="str">
        <f>$B$10</f>
        <v>SampleMctsAi</v>
      </c>
      <c r="C38" s="29">
        <f t="shared" si="8"/>
        <v>7</v>
      </c>
      <c r="D38" s="29">
        <f t="shared" si="9"/>
        <v>6</v>
      </c>
      <c r="E38" s="106">
        <f t="shared" si="10"/>
        <v>3</v>
      </c>
      <c r="F38" s="5"/>
      <c r="G38" s="5"/>
      <c r="H38" s="28" t="str">
        <f>$B$10</f>
        <v>SampleMctsAi</v>
      </c>
      <c r="I38" s="32">
        <f t="shared" si="13"/>
        <v>7</v>
      </c>
      <c r="J38" s="21">
        <f t="shared" si="11"/>
        <v>5</v>
      </c>
      <c r="K38" s="105">
        <f t="shared" si="12"/>
        <v>3</v>
      </c>
      <c r="L38" s="1"/>
      <c r="M38" s="1"/>
      <c r="N38" s="1"/>
      <c r="O38" s="1"/>
      <c r="P38" s="1"/>
      <c r="Q38" s="1"/>
      <c r="R38" s="1"/>
    </row>
    <row r="39" spans="1:24" ht="13.5" thickBot="1" x14ac:dyDescent="0.25">
      <c r="A39" s="1"/>
      <c r="B39" s="28" t="str">
        <f>$B$11</f>
        <v>SimpleAI</v>
      </c>
      <c r="C39" s="29">
        <f t="shared" si="8"/>
        <v>6</v>
      </c>
      <c r="D39" s="29">
        <f t="shared" si="9"/>
        <v>7</v>
      </c>
      <c r="E39" s="31">
        <f t="shared" si="10"/>
        <v>6</v>
      </c>
      <c r="F39" s="5"/>
      <c r="G39" s="5"/>
      <c r="H39" s="28" t="str">
        <f>$B$11</f>
        <v>SimpleAI</v>
      </c>
      <c r="I39" s="32">
        <f t="shared" si="13"/>
        <v>8</v>
      </c>
      <c r="J39" s="21">
        <f t="shared" si="11"/>
        <v>6</v>
      </c>
      <c r="K39" s="22">
        <f t="shared" si="12"/>
        <v>7</v>
      </c>
      <c r="L39" s="1"/>
      <c r="M39" s="1"/>
      <c r="N39" s="1"/>
      <c r="O39" s="1"/>
      <c r="P39" s="1"/>
      <c r="Q39" s="1"/>
      <c r="R39" s="1"/>
    </row>
    <row r="40" spans="1:24" ht="13.5" thickBot="1" x14ac:dyDescent="0.25">
      <c r="A40" s="1"/>
      <c r="B40" s="33" t="str">
        <f>$B$12</f>
        <v>Thunder</v>
      </c>
      <c r="C40" s="102">
        <f t="shared" si="8"/>
        <v>1</v>
      </c>
      <c r="D40" s="102">
        <f t="shared" si="9"/>
        <v>1</v>
      </c>
      <c r="E40" s="110">
        <f t="shared" si="10"/>
        <v>2</v>
      </c>
      <c r="F40" s="5"/>
      <c r="G40" s="5"/>
      <c r="H40" s="33" t="str">
        <f>$B$12</f>
        <v>Thunder</v>
      </c>
      <c r="I40" s="101">
        <f t="shared" si="13"/>
        <v>1</v>
      </c>
      <c r="J40" s="134">
        <f t="shared" si="11"/>
        <v>1</v>
      </c>
      <c r="K40" s="22">
        <f t="shared" si="12"/>
        <v>5</v>
      </c>
      <c r="L40" s="1"/>
      <c r="M40" s="1"/>
      <c r="N40" s="1"/>
      <c r="O40" s="1"/>
      <c r="P40" s="1"/>
      <c r="Q40" s="1"/>
      <c r="R40" s="1"/>
    </row>
    <row r="41" spans="1:24" ht="13.5" thickBot="1" x14ac:dyDescent="0.25">
      <c r="A41" s="1"/>
      <c r="B41" s="43" t="str">
        <f>$B$13</f>
        <v>UtalFighter</v>
      </c>
      <c r="C41" s="29">
        <f t="shared" si="8"/>
        <v>8</v>
      </c>
      <c r="D41" s="29">
        <f t="shared" si="9"/>
        <v>9</v>
      </c>
      <c r="E41" s="31">
        <f t="shared" si="10"/>
        <v>7</v>
      </c>
      <c r="F41" s="5"/>
      <c r="G41" s="5"/>
      <c r="H41" s="43" t="str">
        <f>$B$13</f>
        <v>UtalFighter</v>
      </c>
      <c r="I41" s="44">
        <f t="shared" si="13"/>
        <v>6</v>
      </c>
      <c r="J41" s="38">
        <f>_xlfn.RANK.AVG(J27,$J$19:$J$27,1)</f>
        <v>8</v>
      </c>
      <c r="K41" s="39">
        <f t="shared" si="12"/>
        <v>6</v>
      </c>
      <c r="L41" s="1"/>
      <c r="M41" s="1"/>
      <c r="N41" s="1"/>
      <c r="O41" s="1"/>
      <c r="P41" s="1"/>
      <c r="Q41" s="1"/>
      <c r="R41" s="1"/>
    </row>
    <row r="42" spans="1:24" x14ac:dyDescent="0.2">
      <c r="A42" s="1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"/>
      <c r="P42" s="1"/>
      <c r="Q42" s="1"/>
      <c r="R42" s="1"/>
    </row>
    <row r="43" spans="1:24" x14ac:dyDescent="0.2">
      <c r="A43" s="1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"/>
      <c r="P43" s="1"/>
      <c r="Q43" s="1"/>
      <c r="R43" s="1"/>
    </row>
    <row r="44" spans="1:24" ht="16.5" x14ac:dyDescent="0.2">
      <c r="A44" s="1"/>
      <c r="B44" s="144" t="s">
        <v>31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</row>
    <row r="45" spans="1:24" ht="13.5" thickBot="1" x14ac:dyDescent="0.25">
      <c r="A45" s="1"/>
      <c r="B45" s="1" t="s">
        <v>32</v>
      </c>
      <c r="C45" s="1"/>
      <c r="D45" s="1"/>
      <c r="E45" s="1"/>
      <c r="F45" s="10"/>
      <c r="G45" s="10"/>
      <c r="H45" s="1" t="s">
        <v>33</v>
      </c>
      <c r="I45" s="1"/>
      <c r="J45" s="1"/>
      <c r="K45" s="1"/>
      <c r="L45" s="10"/>
      <c r="M45" s="10"/>
      <c r="N45" s="23" t="s">
        <v>21</v>
      </c>
      <c r="O45" s="1"/>
      <c r="P45" s="1"/>
      <c r="Q45" s="1"/>
      <c r="R45" s="1"/>
    </row>
    <row r="46" spans="1:24" ht="13.5" thickBot="1" x14ac:dyDescent="0.25">
      <c r="A46" s="1"/>
      <c r="B46" s="34"/>
      <c r="C46" s="35" t="s">
        <v>15</v>
      </c>
      <c r="D46" s="36" t="s">
        <v>16</v>
      </c>
      <c r="E46" s="37" t="s">
        <v>17</v>
      </c>
      <c r="F46" s="5"/>
      <c r="G46" s="5"/>
      <c r="H46" s="34"/>
      <c r="I46" s="35" t="s">
        <v>15</v>
      </c>
      <c r="J46" s="36" t="s">
        <v>16</v>
      </c>
      <c r="K46" s="37" t="s">
        <v>17</v>
      </c>
      <c r="L46" s="5"/>
      <c r="M46" s="5"/>
      <c r="N46" s="34"/>
      <c r="O46" s="6" t="s">
        <v>22</v>
      </c>
      <c r="P46" s="15" t="s">
        <v>23</v>
      </c>
      <c r="Q46" s="1"/>
      <c r="R46" s="1"/>
    </row>
    <row r="47" spans="1:24" x14ac:dyDescent="0.2">
      <c r="A47" s="1"/>
      <c r="B47" s="28" t="str">
        <f>$B$5</f>
        <v>BCP</v>
      </c>
      <c r="C47" s="29">
        <f>LOOKUP(C33,{1,2,3,4,5,6,7,8,9,10;25,18,15,12,10,8,6,4,2,1})</f>
        <v>2</v>
      </c>
      <c r="D47" s="30">
        <f>LOOKUP(D33,{1,2,3,4,5,6,7,8,9,10;25,18,15,12,10,8,6,4,2,1})</f>
        <v>4</v>
      </c>
      <c r="E47" s="31">
        <f>LOOKUP(E33,{1,2,3,4,5,6,7,8,9,10;25,18,15,12,10,8,6,4,2,1})</f>
        <v>2</v>
      </c>
      <c r="F47" s="5"/>
      <c r="G47" s="5"/>
      <c r="H47" s="28" t="str">
        <f>$B$5</f>
        <v>BCP</v>
      </c>
      <c r="I47" s="29">
        <f>LOOKUP(I33,{1,2,3,4,5,6,7,8,9,10;25,18,15,12,10,8,6,4,2,1})</f>
        <v>2</v>
      </c>
      <c r="J47" s="30">
        <f>LOOKUP(J33,{1,2,3,4,5,6,7,8,9,10;25,18,15,12,10,8,6,4,2,1})</f>
        <v>2</v>
      </c>
      <c r="K47" s="31">
        <f>LOOKUP(K33,{1,2,3,4,5,6,7,8,9,10;25,18,15,12,10,8,6,4,2,1})</f>
        <v>4</v>
      </c>
      <c r="L47" s="5"/>
      <c r="M47" s="5"/>
      <c r="N47" s="28" t="str">
        <f>$B$5</f>
        <v>BCP</v>
      </c>
      <c r="O47" s="14">
        <f t="shared" ref="O47:O55" si="14">SUM(C47:E47,I47:K47)</f>
        <v>16</v>
      </c>
      <c r="P47" s="16">
        <f t="shared" ref="P47:P55" si="15">_xlfn.RANK.AVG(O47,$O$47:$O$55)</f>
        <v>9</v>
      </c>
      <c r="Q47" s="1"/>
      <c r="R47" s="1"/>
    </row>
    <row r="48" spans="1:24" x14ac:dyDescent="0.2">
      <c r="A48" s="1"/>
      <c r="B48" s="28" t="str">
        <f>$B$6</f>
        <v>JayBot_GM</v>
      </c>
      <c r="C48" s="46">
        <f>LOOKUP(C34,{1,2,3,4,5,6,7,8,9,10;25,18,15,12,10,8,6,4,2,1})</f>
        <v>10</v>
      </c>
      <c r="D48" s="137">
        <f>LOOKUP(D34,{1,2,3,4,5,6,7,8,9,10;25,18,15,12,10,8,6,4,2,1})</f>
        <v>15</v>
      </c>
      <c r="E48" s="48">
        <f>LOOKUP(E34,{1,2,3,4,5,6,7,8,9,10;25,18,15,12,10,8,6,4,2,1})</f>
        <v>10</v>
      </c>
      <c r="F48" s="5"/>
      <c r="G48" s="5"/>
      <c r="H48" s="28" t="str">
        <f>$B$6</f>
        <v>JayBot_GM</v>
      </c>
      <c r="I48" s="120">
        <f>LOOKUP(I34,{1,2,3,4,5,6,7,8,9,10;25,18,15,12,10,8,6,4,2,1})</f>
        <v>15</v>
      </c>
      <c r="J48" s="47">
        <f>LOOKUP(J34,{1,2,3,4,5,6,7,8,9,10;25,18,15,12,10,8,6,4,2,1})</f>
        <v>12</v>
      </c>
      <c r="K48" s="48">
        <f>LOOKUP(K34,{1,2,3,4,5,6,7,8,9,10;25,18,15,12,10,8,6,4,2,1})</f>
        <v>12</v>
      </c>
      <c r="L48" s="5"/>
      <c r="M48" s="5"/>
      <c r="N48" s="28" t="str">
        <f>$B$6</f>
        <v>JayBot_GM</v>
      </c>
      <c r="O48" s="143">
        <f t="shared" si="14"/>
        <v>74</v>
      </c>
      <c r="P48" s="140">
        <f t="shared" si="15"/>
        <v>3</v>
      </c>
      <c r="Q48" s="1"/>
      <c r="R48" s="1"/>
    </row>
    <row r="49" spans="1:18" x14ac:dyDescent="0.2">
      <c r="A49" s="1"/>
      <c r="B49" s="28" t="str">
        <f>$B$7</f>
        <v>KotlinTestAgent</v>
      </c>
      <c r="C49" s="108">
        <f>LOOKUP(C35,{1,2,3,4,5,6,7,8,9,10;25,18,15,12,10,8,6,4,2,1})</f>
        <v>18</v>
      </c>
      <c r="D49" s="136">
        <f>LOOKUP(D35,{1,2,3,4,5,6,7,8,9,10;25,18,15,12,10,8,6,4,2,1})</f>
        <v>18</v>
      </c>
      <c r="E49" s="99">
        <f>LOOKUP(E35,{1,2,3,4,5,6,7,8,9,10;25,18,15,12,10,8,6,4,2,1})</f>
        <v>25</v>
      </c>
      <c r="F49" s="5"/>
      <c r="G49" s="5"/>
      <c r="H49" s="28" t="str">
        <f>$B$7</f>
        <v>KotlinTestAgent</v>
      </c>
      <c r="I49" s="108">
        <f>LOOKUP(I35,{1,2,3,4,5,6,7,8,9,10;25,18,15,12,10,8,6,4,2,1})</f>
        <v>18</v>
      </c>
      <c r="J49" s="136">
        <f>LOOKUP(J35,{1,2,3,4,5,6,7,8,9,10;25,18,15,12,10,8,6,4,2,1})</f>
        <v>18</v>
      </c>
      <c r="K49" s="99">
        <f>LOOKUP(K35,{1,2,3,4,5,6,7,8,9,10;25,18,15,12,10,8,6,4,2,1})</f>
        <v>25</v>
      </c>
      <c r="L49" s="5"/>
      <c r="M49" s="5"/>
      <c r="N49" s="28" t="str">
        <f>$B$7</f>
        <v>KotlinTestAgent</v>
      </c>
      <c r="O49" s="142">
        <f t="shared" si="14"/>
        <v>122</v>
      </c>
      <c r="P49" s="139">
        <f t="shared" si="15"/>
        <v>2</v>
      </c>
      <c r="Q49" s="1"/>
      <c r="R49" s="1"/>
    </row>
    <row r="50" spans="1:18" x14ac:dyDescent="0.2">
      <c r="A50" s="1"/>
      <c r="B50" s="28" t="str">
        <f>$B$8</f>
        <v>MogakuMono</v>
      </c>
      <c r="C50" s="32">
        <f>LOOKUP(C36,{1,2,3,4,5,6,7,8,9,10;25,18,15,12,10,8,6,4,2,1})</f>
        <v>12</v>
      </c>
      <c r="D50" s="21">
        <f>LOOKUP(D36,{1,2,3,4,5,6,7,8,9,10;25,18,15,12,10,8,6,4,2,1})</f>
        <v>12</v>
      </c>
      <c r="E50" s="22">
        <f>LOOKUP(E36,{1,2,3,4,5,6,7,8,9,10;25,18,15,12,10,8,6,4,2,1})</f>
        <v>12</v>
      </c>
      <c r="F50" s="5"/>
      <c r="G50" s="5"/>
      <c r="H50" s="28" t="str">
        <f>$B$8</f>
        <v>MogakuMono</v>
      </c>
      <c r="I50" s="32">
        <f>LOOKUP(I36,{1,2,3,4,5,6,7,8,9,10;25,18,15,12,10,8,6,4,2,1})</f>
        <v>12</v>
      </c>
      <c r="J50" s="21">
        <f>LOOKUP(J36,{1,2,3,4,5,6,7,8,9,10;25,18,15,12,10,8,6,4,2,1})</f>
        <v>6</v>
      </c>
      <c r="K50" s="109">
        <f>LOOKUP(K36,{1,2,3,4,5,6,7,8,9,10;25,18,15,12,10,8,6,4,2,1})</f>
        <v>18</v>
      </c>
      <c r="L50" s="5"/>
      <c r="M50" s="5"/>
      <c r="N50" s="28" t="str">
        <f>$B$8</f>
        <v>MogakuMono</v>
      </c>
      <c r="O50" s="7">
        <f t="shared" si="14"/>
        <v>72</v>
      </c>
      <c r="P50" s="17">
        <f t="shared" si="15"/>
        <v>4</v>
      </c>
      <c r="Q50" s="1"/>
      <c r="R50" s="1"/>
    </row>
    <row r="51" spans="1:18" x14ac:dyDescent="0.2">
      <c r="A51" s="1"/>
      <c r="B51" s="28" t="str">
        <f>$B$9</f>
        <v>MultiHeadAI</v>
      </c>
      <c r="C51" s="104">
        <f>LOOKUP(C37,{1,2,3,4,5,6,7,8,9,10;25,18,15,12,10,8,6,4,2,1})</f>
        <v>15</v>
      </c>
      <c r="D51" s="21">
        <f>LOOKUP(D37,{1,2,3,4,5,6,7,8,9,10;25,18,15,12,10,8,6,4,2,1})</f>
        <v>12</v>
      </c>
      <c r="E51" s="22">
        <f>LOOKUP(E37,{1,2,3,4,5,6,7,8,9,10;25,18,15,12,10,8,6,4,2,1})</f>
        <v>4</v>
      </c>
      <c r="F51" s="5"/>
      <c r="G51" s="5"/>
      <c r="H51" s="28" t="str">
        <f>$B$9</f>
        <v>MultiHeadAI</v>
      </c>
      <c r="I51" s="32">
        <f>LOOKUP(I37,{1,2,3,4,5,6,7,8,9,10;25,18,15,12,10,8,6,4,2,1})</f>
        <v>10</v>
      </c>
      <c r="J51" s="135">
        <f>LOOKUP(J37,{1,2,3,4,5,6,7,8,9,10;25,18,15,12,10,8,6,4,2,1})</f>
        <v>15</v>
      </c>
      <c r="K51" s="22">
        <f>LOOKUP(K37,{1,2,3,4,5,6,7,8,9,10;25,18,15,12,10,8,6,4,2,1})</f>
        <v>4</v>
      </c>
      <c r="L51" s="5"/>
      <c r="M51" s="5"/>
      <c r="N51" s="28" t="str">
        <f>$B$9</f>
        <v>MultiHeadAI</v>
      </c>
      <c r="O51" s="7">
        <f t="shared" si="14"/>
        <v>60</v>
      </c>
      <c r="P51" s="17">
        <f t="shared" si="15"/>
        <v>5.5</v>
      </c>
      <c r="Q51" s="1"/>
      <c r="R51" s="1"/>
    </row>
    <row r="52" spans="1:18" x14ac:dyDescent="0.2">
      <c r="A52" s="1"/>
      <c r="B52" s="28" t="str">
        <f>$B$10</f>
        <v>SampleMctsAi</v>
      </c>
      <c r="C52" s="32">
        <f>LOOKUP(C38,{1,2,3,4,5,6,7,8,9,10;25,18,15,12,10,8,6,4,2,1})</f>
        <v>6</v>
      </c>
      <c r="D52" s="21">
        <f>LOOKUP(D38,{1,2,3,4,5,6,7,8,9,10;25,18,15,12,10,8,6,4,2,1})</f>
        <v>8</v>
      </c>
      <c r="E52" s="105">
        <f>LOOKUP(E38,{1,2,3,4,5,6,7,8,9,10;25,18,15,12,10,8,6,4,2,1})</f>
        <v>15</v>
      </c>
      <c r="F52" s="5"/>
      <c r="G52" s="5"/>
      <c r="H52" s="28" t="str">
        <f>$B$10</f>
        <v>SampleMctsAi</v>
      </c>
      <c r="I52" s="32">
        <f>LOOKUP(I38,{1,2,3,4,5,6,7,8,9,10;25,18,15,12,10,8,6,4,2,1})</f>
        <v>6</v>
      </c>
      <c r="J52" s="21">
        <f>LOOKUP(J38,{1,2,3,4,5,6,7,8,9,10;25,18,15,12,10,8,6,4,2,1})</f>
        <v>10</v>
      </c>
      <c r="K52" s="105">
        <f>LOOKUP(K38,{1,2,3,4,5,6,7,8,9,10;25,18,15,12,10,8,6,4,2,1})</f>
        <v>15</v>
      </c>
      <c r="L52" s="5"/>
      <c r="M52" s="5"/>
      <c r="N52" s="28" t="str">
        <f>$B$10</f>
        <v>SampleMctsAi</v>
      </c>
      <c r="O52" s="7">
        <f t="shared" si="14"/>
        <v>60</v>
      </c>
      <c r="P52" s="17">
        <f t="shared" si="15"/>
        <v>5.5</v>
      </c>
      <c r="Q52" s="1"/>
      <c r="R52" s="1"/>
    </row>
    <row r="53" spans="1:18" x14ac:dyDescent="0.2">
      <c r="A53" s="1"/>
      <c r="B53" s="28" t="str">
        <f>$B$11</f>
        <v>SimpleAI</v>
      </c>
      <c r="C53" s="32">
        <f>LOOKUP(C39,{1,2,3,4,5,6,7,8,9,10;25,18,15,12,10,8,6,4,2,1})</f>
        <v>8</v>
      </c>
      <c r="D53" s="21">
        <f>LOOKUP(D39,{1,2,3,4,5,6,7,8,9,10;25,18,15,12,10,8,6,4,2,1})</f>
        <v>6</v>
      </c>
      <c r="E53" s="22">
        <f>LOOKUP(E39,{1,2,3,4,5,6,7,8,9,10;25,18,15,12,10,8,6,4,2,1})</f>
        <v>8</v>
      </c>
      <c r="F53" s="5"/>
      <c r="G53" s="5"/>
      <c r="H53" s="28" t="str">
        <f>$B$11</f>
        <v>SimpleAI</v>
      </c>
      <c r="I53" s="32">
        <f>LOOKUP(I39,{1,2,3,4,5,6,7,8,9,10;25,18,15,12,10,8,6,4,2,1})</f>
        <v>4</v>
      </c>
      <c r="J53" s="21">
        <f>LOOKUP(J39,{1,2,3,4,5,6,7,8,9,10;25,18,15,12,10,8,6,4,2,1})</f>
        <v>8</v>
      </c>
      <c r="K53" s="22">
        <f>LOOKUP(K39,{1,2,3,4,5,6,7,8,9,10;25,18,15,12,10,8,6,4,2,1})</f>
        <v>6</v>
      </c>
      <c r="L53" s="5"/>
      <c r="M53" s="5"/>
      <c r="N53" s="28" t="str">
        <f>$B$11</f>
        <v>SimpleAI</v>
      </c>
      <c r="O53" s="7">
        <f t="shared" si="14"/>
        <v>40</v>
      </c>
      <c r="P53" s="17">
        <f t="shared" si="15"/>
        <v>7</v>
      </c>
      <c r="Q53" s="1"/>
      <c r="R53" s="1"/>
    </row>
    <row r="54" spans="1:18" x14ac:dyDescent="0.2">
      <c r="A54" s="1"/>
      <c r="B54" s="33" t="str">
        <f>$B$12</f>
        <v>Thunder</v>
      </c>
      <c r="C54" s="101">
        <f>LOOKUP(C40,{1,2,3,4,5,6,7,8,9,10;25,18,15,12,10,8,6,4,2,1})</f>
        <v>25</v>
      </c>
      <c r="D54" s="134">
        <f>LOOKUP(D40,{1,2,3,4,5,6,7,8,9,10;25,18,15,12,10,8,6,4,2,1})</f>
        <v>25</v>
      </c>
      <c r="E54" s="109">
        <f>LOOKUP(E40,{1,2,3,4,5,6,7,8,9,10;25,18,15,12,10,8,6,4,2,1})</f>
        <v>18</v>
      </c>
      <c r="F54" s="5"/>
      <c r="G54" s="5"/>
      <c r="H54" s="33" t="str">
        <f>$B$12</f>
        <v>Thunder</v>
      </c>
      <c r="I54" s="101">
        <f>LOOKUP(I40,{1,2,3,4,5,6,7,8,9,10;25,18,15,12,10,8,6,4,2,1})</f>
        <v>25</v>
      </c>
      <c r="J54" s="134">
        <f>LOOKUP(J40,{1,2,3,4,5,6,7,8,9,10;25,18,15,12,10,8,6,4,2,1})</f>
        <v>25</v>
      </c>
      <c r="K54" s="22">
        <f>LOOKUP(K40,{1,2,3,4,5,6,7,8,9,10;25,18,15,12,10,8,6,4,2,1})</f>
        <v>10</v>
      </c>
      <c r="L54" s="5"/>
      <c r="M54" s="5"/>
      <c r="N54" s="33" t="str">
        <f>$B$12</f>
        <v>Thunder</v>
      </c>
      <c r="O54" s="141">
        <f t="shared" si="14"/>
        <v>128</v>
      </c>
      <c r="P54" s="138">
        <f t="shared" si="15"/>
        <v>1</v>
      </c>
      <c r="Q54" s="1"/>
      <c r="R54" s="1"/>
    </row>
    <row r="55" spans="1:18" ht="13.5" thickBot="1" x14ac:dyDescent="0.25">
      <c r="A55" s="1"/>
      <c r="B55" s="43" t="str">
        <f>$B$13</f>
        <v>UtalFighter</v>
      </c>
      <c r="C55" s="44">
        <f>LOOKUP(C41,{1,2,3,4,5,6,7,8,9,10;25,18,15,12,10,8,6,4,2,1})</f>
        <v>4</v>
      </c>
      <c r="D55" s="38">
        <f>LOOKUP(D41,{1,2,3,4,5,6,7,8,9,10;25,18,15,12,10,8,6,4,2,1})</f>
        <v>2</v>
      </c>
      <c r="E55" s="39">
        <f>LOOKUP(E41,{1,2,3,4,5,6,7,8,9,10;25,18,15,12,10,8,6,4,2,1})</f>
        <v>6</v>
      </c>
      <c r="F55" s="5"/>
      <c r="G55" s="5"/>
      <c r="H55" s="43" t="str">
        <f>$B$13</f>
        <v>UtalFighter</v>
      </c>
      <c r="I55" s="44">
        <f>LOOKUP(I41,{1,2,3,4,5,6,7,8,9,10;25,18,15,12,10,8,6,4,2,1})</f>
        <v>8</v>
      </c>
      <c r="J55" s="38">
        <f>LOOKUP(J41,{1,2,3,4,5,6,7,8,9,10;25,18,15,12,10,8,6,4,2,1})</f>
        <v>4</v>
      </c>
      <c r="K55" s="39">
        <f>LOOKUP(K41,{1,2,3,4,5,6,7,8,9,10;25,18,15,12,10,8,6,4,2,1})</f>
        <v>8</v>
      </c>
      <c r="L55" s="5"/>
      <c r="M55" s="5"/>
      <c r="N55" s="43" t="str">
        <f>$B$13</f>
        <v>UtalFighter</v>
      </c>
      <c r="O55" s="9">
        <f t="shared" si="14"/>
        <v>32</v>
      </c>
      <c r="P55" s="18">
        <f t="shared" si="15"/>
        <v>8</v>
      </c>
      <c r="Q55" s="1"/>
      <c r="R55" s="1"/>
    </row>
    <row r="56" spans="1:18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">
      <c r="A57" s="1"/>
    </row>
    <row r="58" spans="1:18" x14ac:dyDescent="0.2">
      <c r="A58" s="1"/>
    </row>
    <row r="59" spans="1:18" x14ac:dyDescent="0.2">
      <c r="A59" s="1"/>
    </row>
    <row r="60" spans="1:18" x14ac:dyDescent="0.2">
      <c r="A60" s="1"/>
    </row>
    <row r="61" spans="1:18" x14ac:dyDescent="0.2">
      <c r="A61" s="1"/>
    </row>
    <row r="62" spans="1:18" x14ac:dyDescent="0.2">
      <c r="A62" s="1"/>
    </row>
    <row r="63" spans="1:18" x14ac:dyDescent="0.2">
      <c r="A63" s="1"/>
    </row>
    <row r="64" spans="1:18" x14ac:dyDescent="0.2">
      <c r="A64" s="1"/>
    </row>
  </sheetData>
  <mergeCells count="4">
    <mergeCell ref="B2:K2"/>
    <mergeCell ref="B16:K16"/>
    <mergeCell ref="B30:K30"/>
    <mergeCell ref="B44:K4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2018-08-14T08:32:29Z</dcterms:modified>
</cp:coreProperties>
</file>