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itsumei365-my.sharepoint.com/personal/gr0556vx_ed_ritsumei_ac_jp/Documents/FightingICE/Sound Desgin Competition 2024/"/>
    </mc:Choice>
  </mc:AlternateContent>
  <xr:revisionPtr revIDLastSave="30" documentId="13_ncr:1_{E98FB0DB-16CF-4178-8B47-45CB1A82479D}" xr6:coauthVersionLast="47" xr6:coauthVersionMax="47" xr10:uidLastSave="{A968AF08-EDD9-47A1-89AE-FA4DB5A46B4F}"/>
  <bookViews>
    <workbookView xWindow="-120" yWindow="-120" windowWidth="38640" windowHeight="21120" xr2:uid="{7F07380B-2D1E-4325-A171-5132064F03C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" i="1" l="1"/>
  <c r="C5" i="1"/>
  <c r="C20" i="1"/>
  <c r="C23" i="1"/>
  <c r="L91" i="1" l="1"/>
  <c r="L89" i="1"/>
  <c r="L87" i="1"/>
  <c r="R72" i="1"/>
  <c r="R71" i="1"/>
  <c r="R70" i="1"/>
  <c r="R69" i="1"/>
  <c r="R68" i="1"/>
  <c r="N72" i="1"/>
  <c r="N71" i="1"/>
  <c r="N70" i="1"/>
  <c r="N69" i="1"/>
  <c r="N68" i="1"/>
  <c r="K72" i="1"/>
  <c r="K71" i="1"/>
  <c r="K70" i="1"/>
  <c r="K69" i="1"/>
  <c r="L90" i="1" s="1"/>
  <c r="K68" i="1"/>
  <c r="K67" i="1"/>
  <c r="F68" i="1"/>
  <c r="F72" i="1"/>
  <c r="L93" i="1" s="1"/>
  <c r="F71" i="1"/>
  <c r="L92" i="1" s="1"/>
  <c r="F70" i="1"/>
  <c r="F69" i="1"/>
  <c r="F67" i="1"/>
  <c r="F66" i="1"/>
  <c r="K66" i="1" l="1"/>
  <c r="H23" i="1"/>
  <c r="G23" i="1"/>
  <c r="F23" i="1"/>
  <c r="E23" i="1"/>
  <c r="D23" i="1"/>
  <c r="B23" i="1"/>
  <c r="B22" i="1"/>
  <c r="B21" i="1"/>
  <c r="H22" i="1"/>
  <c r="G22" i="1"/>
  <c r="F22" i="1"/>
  <c r="E22" i="1"/>
  <c r="D22" i="1"/>
  <c r="C22" i="1"/>
  <c r="H21" i="1"/>
  <c r="G21" i="1"/>
  <c r="F21" i="1"/>
  <c r="E21" i="1"/>
  <c r="D21" i="1"/>
  <c r="C21" i="1"/>
  <c r="H20" i="1"/>
  <c r="G20" i="1"/>
  <c r="F20" i="1"/>
  <c r="E20" i="1"/>
  <c r="D20" i="1"/>
  <c r="B20" i="1"/>
  <c r="H8" i="1"/>
  <c r="H5" i="1"/>
  <c r="H7" i="1"/>
  <c r="H6" i="1"/>
  <c r="G7" i="1"/>
  <c r="G6" i="1"/>
  <c r="G8" i="1" s="1"/>
  <c r="G5" i="1"/>
  <c r="F7" i="1"/>
  <c r="F8" i="1" s="1"/>
  <c r="F6" i="1"/>
  <c r="F5" i="1"/>
  <c r="E7" i="1"/>
  <c r="E6" i="1"/>
  <c r="E5" i="1"/>
  <c r="D7" i="1"/>
  <c r="D6" i="1"/>
  <c r="D5" i="1"/>
  <c r="C7" i="1"/>
  <c r="C6" i="1"/>
  <c r="B7" i="1"/>
  <c r="B6" i="1"/>
  <c r="B5" i="1"/>
  <c r="K5" i="1"/>
  <c r="P8" i="1"/>
  <c r="Q8" i="1"/>
  <c r="Q7" i="1"/>
  <c r="Q6" i="1"/>
  <c r="P7" i="1"/>
  <c r="P6" i="1"/>
  <c r="O7" i="1"/>
  <c r="O6" i="1"/>
  <c r="N7" i="1"/>
  <c r="N6" i="1"/>
  <c r="M7" i="1"/>
  <c r="M6" i="1"/>
  <c r="L7" i="1"/>
  <c r="L6" i="1"/>
  <c r="K7" i="1"/>
  <c r="K6" i="1"/>
  <c r="M5" i="1"/>
  <c r="N5" i="1"/>
  <c r="O5" i="1"/>
  <c r="P5" i="1"/>
  <c r="Q5" i="1"/>
  <c r="E8" i="1" l="1"/>
  <c r="C8" i="1"/>
  <c r="D8" i="1"/>
  <c r="N8" i="1"/>
  <c r="L8" i="1"/>
  <c r="M8" i="1"/>
  <c r="O8" i="1"/>
  <c r="K8" i="1"/>
  <c r="B8" i="1"/>
  <c r="R67" i="1"/>
  <c r="R66" i="1"/>
  <c r="N67" i="1"/>
  <c r="N66" i="1"/>
  <c r="L88" i="1"/>
  <c r="M93" i="1" l="1"/>
  <c r="M92" i="1"/>
  <c r="M91" i="1"/>
  <c r="M90" i="1"/>
  <c r="M89" i="1"/>
  <c r="M87" i="1"/>
  <c r="M88" i="1"/>
</calcChain>
</file>

<file path=xl/sharedStrings.xml><?xml version="1.0" encoding="utf-8"?>
<sst xmlns="http://schemas.openxmlformats.org/spreadsheetml/2006/main" count="196" uniqueCount="35">
  <si>
    <t>Player</t>
  </si>
  <si>
    <t>Fyre</t>
  </si>
  <si>
    <t>Lalala_A</t>
  </si>
  <si>
    <t>Joo_Kai</t>
  </si>
  <si>
    <t>DA_2024</t>
  </si>
  <si>
    <t>H4CHi</t>
  </si>
  <si>
    <t>Retro Rumble</t>
  </si>
  <si>
    <t>DareFightingICE</t>
  </si>
  <si>
    <t>Judge1</t>
  </si>
  <si>
    <t>Win Ratio</t>
  </si>
  <si>
    <t>HP Diff</t>
  </si>
  <si>
    <t>Judge2</t>
  </si>
  <si>
    <t>Judge3</t>
  </si>
  <si>
    <t>Average</t>
  </si>
  <si>
    <t>1st</t>
  </si>
  <si>
    <t>2nd</t>
  </si>
  <si>
    <t>3rd</t>
  </si>
  <si>
    <t>Submission</t>
  </si>
  <si>
    <t>Encoder</t>
  </si>
  <si>
    <t>Win ratio</t>
  </si>
  <si>
    <t>HP diff</t>
  </si>
  <si>
    <t>1st</t>
    <phoneticPr fontId="0" type="noConversion"/>
  </si>
  <si>
    <t>Orange</t>
  </si>
  <si>
    <t>Mel-spectrogram</t>
  </si>
  <si>
    <t>Blue</t>
  </si>
  <si>
    <t>Green</t>
  </si>
  <si>
    <t>Ranking</t>
  </si>
  <si>
    <t>Preformance Rentention Rate</t>
  </si>
  <si>
    <t>Survey Results</t>
  </si>
  <si>
    <t>AI - Win ratio</t>
  </si>
  <si>
    <t>AI - HP Diff</t>
  </si>
  <si>
    <t>F1 Point</t>
  </si>
  <si>
    <t>Final Ranking</t>
  </si>
  <si>
    <t>SUM</t>
  </si>
  <si>
    <t>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</si>
</sst>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3"/>
      <charset val="128"/>
      <scheme val="minor"/>
    </font>
    <font>
      <b/>
      <sz val="14"/>
      <color theme="1"/>
      <name val="Calibri"/>
      <family val="3"/>
      <charset val="128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62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3" fillId="0" borderId="4" xfId="1" applyBorder="1">
      <alignment vertical="center"/>
    </xf>
    <xf numFmtId="0" fontId="3" fillId="3" borderId="4" xfId="1" applyFill="1" applyBorder="1">
      <alignment vertical="center"/>
    </xf>
    <xf numFmtId="0" fontId="3" fillId="2" borderId="4" xfId="1" applyFill="1" applyBorder="1">
      <alignment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4" borderId="4" xfId="1" applyFill="1" applyBorder="1">
      <alignment vertical="center"/>
    </xf>
    <xf numFmtId="0" fontId="0" fillId="4" borderId="4" xfId="0" applyFill="1" applyBorder="1" applyAlignment="1">
      <alignment horizontal="center"/>
    </xf>
    <xf numFmtId="0" fontId="0" fillId="2" borderId="4" xfId="0" applyFill="1" applyBorder="1" applyAlignment="1">
      <alignment horizontal="right"/>
    </xf>
    <xf numFmtId="0" fontId="0" fillId="2" borderId="4" xfId="0" applyFill="1" applyBorder="1"/>
    <xf numFmtId="0" fontId="5" fillId="0" borderId="0" xfId="0" applyFont="1" applyAlignment="1">
      <alignment vertical="center"/>
    </xf>
    <xf numFmtId="0" fontId="0" fillId="0" borderId="0" xfId="0" applyAlignment="1">
      <alignment horizontal="right"/>
    </xf>
    <xf numFmtId="2" fontId="0" fillId="0" borderId="4" xfId="0" applyNumberFormat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5" borderId="4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2" fontId="0" fillId="6" borderId="4" xfId="0" applyNumberFormat="1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0" fontId="1" fillId="0" borderId="0" xfId="0" applyFont="1"/>
    <xf numFmtId="0" fontId="0" fillId="6" borderId="4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2" fontId="0" fillId="5" borderId="4" xfId="0" applyNumberFormat="1" applyFill="1" applyBorder="1" applyAlignment="1">
      <alignment horizontal="right"/>
    </xf>
    <xf numFmtId="2" fontId="0" fillId="5" borderId="5" xfId="0" applyNumberFormat="1" applyFill="1" applyBorder="1" applyAlignment="1">
      <alignment horizontal="right"/>
    </xf>
    <xf numFmtId="0" fontId="1" fillId="6" borderId="6" xfId="0" applyFont="1" applyFill="1" applyBorder="1" applyAlignment="1">
      <alignment horizontal="center"/>
    </xf>
    <xf numFmtId="0" fontId="0" fillId="6" borderId="4" xfId="0" applyFill="1" applyBorder="1" applyAlignment="1">
      <alignment vertical="center"/>
    </xf>
    <xf numFmtId="0" fontId="0" fillId="6" borderId="8" xfId="0" applyFill="1" applyBorder="1"/>
    <xf numFmtId="2" fontId="0" fillId="6" borderId="4" xfId="0" applyNumberFormat="1" applyFill="1" applyBorder="1" applyAlignment="1">
      <alignment horizontal="right"/>
    </xf>
    <xf numFmtId="0" fontId="1" fillId="2" borderId="6" xfId="0" applyFont="1" applyFill="1" applyBorder="1" applyAlignment="1">
      <alignment horizontal="center"/>
    </xf>
    <xf numFmtId="0" fontId="0" fillId="2" borderId="4" xfId="0" applyFill="1" applyBorder="1" applyAlignment="1">
      <alignment vertical="center"/>
    </xf>
    <xf numFmtId="0" fontId="0" fillId="2" borderId="8" xfId="0" applyFill="1" applyBorder="1"/>
    <xf numFmtId="2" fontId="0" fillId="2" borderId="4" xfId="0" applyNumberForma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0" fontId="0" fillId="3" borderId="4" xfId="0" applyFill="1" applyBorder="1" applyAlignment="1">
      <alignment vertical="center"/>
    </xf>
    <xf numFmtId="0" fontId="0" fillId="3" borderId="8" xfId="0" applyFill="1" applyBorder="1"/>
    <xf numFmtId="2" fontId="0" fillId="3" borderId="4" xfId="0" applyNumberFormat="1" applyFill="1" applyBorder="1" applyAlignment="1">
      <alignment horizontal="right"/>
    </xf>
    <xf numFmtId="0" fontId="1" fillId="5" borderId="6" xfId="0" applyFont="1" applyFill="1" applyBorder="1" applyAlignment="1">
      <alignment horizontal="center"/>
    </xf>
    <xf numFmtId="0" fontId="0" fillId="5" borderId="4" xfId="0" applyFill="1" applyBorder="1" applyAlignment="1">
      <alignment vertical="center"/>
    </xf>
    <xf numFmtId="0" fontId="0" fillId="5" borderId="8" xfId="0" applyFill="1" applyBorder="1"/>
    <xf numFmtId="0" fontId="1" fillId="5" borderId="7" xfId="1" applyFont="1" applyFill="1" applyBorder="1" applyAlignment="1">
      <alignment horizontal="center" vertical="center"/>
    </xf>
    <xf numFmtId="2" fontId="3" fillId="5" borderId="4" xfId="1" applyNumberFormat="1" applyFill="1" applyBorder="1" applyAlignment="1">
      <alignment horizontal="right" vertical="center"/>
    </xf>
    <xf numFmtId="0" fontId="2" fillId="5" borderId="7" xfId="0" applyFont="1" applyFill="1" applyBorder="1" applyAlignment="1">
      <alignment horizontal="center" vertical="top"/>
    </xf>
    <xf numFmtId="0" fontId="1" fillId="5" borderId="4" xfId="0" applyFont="1" applyFill="1" applyBorder="1" applyAlignment="1">
      <alignment horizontal="center"/>
    </xf>
    <xf numFmtId="0" fontId="0" fillId="5" borderId="4" xfId="0" applyFill="1" applyBorder="1"/>
    <xf numFmtId="0" fontId="0" fillId="5" borderId="4" xfId="0" applyFill="1" applyBorder="1" applyAlignment="1">
      <alignment horizontal="right"/>
    </xf>
    <xf numFmtId="0" fontId="0" fillId="5" borderId="0" xfId="0" applyFill="1" applyAlignment="1">
      <alignment horizontal="right"/>
    </xf>
    <xf numFmtId="0" fontId="0" fillId="6" borderId="4" xfId="0" applyFill="1" applyBorder="1" applyAlignment="1">
      <alignment horizontal="right"/>
    </xf>
    <xf numFmtId="0" fontId="0" fillId="3" borderId="4" xfId="0" applyFill="1" applyBorder="1" applyAlignment="1">
      <alignment horizontal="right"/>
    </xf>
    <xf numFmtId="0" fontId="0" fillId="6" borderId="4" xfId="0" applyFill="1" applyBorder="1"/>
    <xf numFmtId="0" fontId="0" fillId="3" borderId="4" xfId="0" applyFill="1" applyBorder="1"/>
    <xf numFmtId="0" fontId="3" fillId="5" borderId="4" xfId="1" applyFill="1" applyBorder="1">
      <alignment vertical="center"/>
    </xf>
    <xf numFmtId="0" fontId="3" fillId="6" borderId="4" xfId="1" applyFill="1" applyBorder="1">
      <alignment vertical="center"/>
    </xf>
    <xf numFmtId="0" fontId="0" fillId="0" borderId="4" xfId="0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</cellXfs>
  <cellStyles count="2">
    <cellStyle name="Normal" xfId="0" builtinId="0"/>
    <cellStyle name="標準 2" xfId="1" xr:uid="{B86BD00B-3DB4-4F2D-B6CF-B88B32DBC9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617220</xdr:colOff>
      <xdr:row>0</xdr:row>
      <xdr:rowOff>175260</xdr:rowOff>
    </xdr:from>
    <xdr:to>
      <xdr:col>4</xdr:col>
      <xdr:colOff>60960</xdr:colOff>
      <xdr:row>2</xdr:row>
      <xdr:rowOff>60960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1D73DA5-9E93-0BED-D19E-4FC2C03271F2}"/>
            </a:ext>
          </a:extLst>
        </xdr:cNvPr>
        <xdr:cNvSpPr txBox="1"/>
      </xdr:nvSpPr>
      <xdr:spPr>
        <a:xfrm>
          <a:off x="2446020" y="175260"/>
          <a:ext cx="2118360" cy="2514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Blind</a:t>
          </a:r>
          <a:r>
            <a:rPr lang="en-US" sz="1100" baseline="0"/>
            <a:t> Games 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l-G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γ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en-US" sz="1100"/>
        </a:p>
      </xdr:txBody>
    </xdr:sp>
    <xdr:clientData/>
  </xdr:twoCellAnchor>
  <xdr:twoCellAnchor>
    <xdr:from>
      <xdr:col>10</xdr:col>
      <xdr:colOff>144780</xdr:colOff>
      <xdr:row>1</xdr:row>
      <xdr:rowOff>38100</xdr:rowOff>
    </xdr:from>
    <xdr:to>
      <xdr:col>12</xdr:col>
      <xdr:colOff>320040</xdr:colOff>
      <xdr:row>2</xdr:row>
      <xdr:rowOff>106680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9544738-06F2-42F4-B651-81AA60CE1E1E}"/>
            </a:ext>
          </a:extLst>
        </xdr:cNvPr>
        <xdr:cNvSpPr txBox="1"/>
      </xdr:nvSpPr>
      <xdr:spPr>
        <a:xfrm>
          <a:off x="8252460" y="220980"/>
          <a:ext cx="2735580" cy="2514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Non-Blind</a:t>
          </a:r>
          <a:r>
            <a:rPr lang="en-US" sz="1100" baseline="0"/>
            <a:t> Games </a:t>
          </a:r>
          <a:r>
            <a:rPr lang="en-US" sz="1100" b="1" baseline="0"/>
            <a:t>(</a:t>
          </a:r>
          <a:r>
            <a:rPr lang="el-GR" b="1"/>
            <a:t>γ</a:t>
          </a:r>
          <a:r>
            <a:rPr lang="en-US" b="1"/>
            <a:t>)</a:t>
          </a:r>
          <a:endParaRPr lang="en-US" sz="1100" b="1"/>
        </a:p>
      </xdr:txBody>
    </xdr:sp>
    <xdr:clientData/>
  </xdr:twoCellAnchor>
  <xdr:twoCellAnchor>
    <xdr:from>
      <xdr:col>2</xdr:col>
      <xdr:colOff>541019</xdr:colOff>
      <xdr:row>16</xdr:row>
      <xdr:rowOff>53340</xdr:rowOff>
    </xdr:from>
    <xdr:to>
      <xdr:col>4</xdr:col>
      <xdr:colOff>1362074</xdr:colOff>
      <xdr:row>17</xdr:row>
      <xdr:rowOff>121920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9C3E1EA-2FA1-4D21-85E7-225591B5BC20}"/>
            </a:ext>
          </a:extLst>
        </xdr:cNvPr>
        <xdr:cNvSpPr txBox="1"/>
      </xdr:nvSpPr>
      <xdr:spPr>
        <a:xfrm>
          <a:off x="1903094" y="3101340"/>
          <a:ext cx="3068955" cy="2590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Preformance Rentention Rate</a:t>
          </a:r>
        </a:p>
      </xdr:txBody>
    </xdr:sp>
    <xdr:clientData/>
  </xdr:twoCellAnchor>
  <xdr:twoCellAnchor>
    <xdr:from>
      <xdr:col>10</xdr:col>
      <xdr:colOff>762000</xdr:colOff>
      <xdr:row>16</xdr:row>
      <xdr:rowOff>60960</xdr:rowOff>
    </xdr:from>
    <xdr:to>
      <xdr:col>12</xdr:col>
      <xdr:colOff>320040</xdr:colOff>
      <xdr:row>17</xdr:row>
      <xdr:rowOff>129540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1B440BF-41B6-4858-BE8D-E4D94025A2FA}"/>
            </a:ext>
          </a:extLst>
        </xdr:cNvPr>
        <xdr:cNvSpPr txBox="1"/>
      </xdr:nvSpPr>
      <xdr:spPr>
        <a:xfrm>
          <a:off x="8869680" y="2987040"/>
          <a:ext cx="2118360" cy="2514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Survey</a:t>
          </a:r>
          <a:r>
            <a:rPr lang="en-US" sz="1100" baseline="0"/>
            <a:t> Results</a:t>
          </a:r>
          <a:endParaRPr lang="en-US" sz="1100"/>
        </a:p>
      </xdr:txBody>
    </xdr:sp>
    <xdr:clientData/>
  </xdr:twoCellAnchor>
  <xdr:twoCellAnchor>
    <xdr:from>
      <xdr:col>25</xdr:col>
      <xdr:colOff>287655</xdr:colOff>
      <xdr:row>1</xdr:row>
      <xdr:rowOff>0</xdr:rowOff>
    </xdr:from>
    <xdr:to>
      <xdr:col>27</xdr:col>
      <xdr:colOff>462915</xdr:colOff>
      <xdr:row>2</xdr:row>
      <xdr:rowOff>68580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DF963EA-7F0E-448B-ADC9-012F551565A0}"/>
            </a:ext>
          </a:extLst>
        </xdr:cNvPr>
        <xdr:cNvSpPr txBox="1"/>
      </xdr:nvSpPr>
      <xdr:spPr>
        <a:xfrm>
          <a:off x="24624030" y="190500"/>
          <a:ext cx="1394460" cy="2590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Blind</a:t>
          </a:r>
          <a:r>
            <a:rPr lang="en-US" sz="1100" baseline="0"/>
            <a:t> Games </a:t>
          </a:r>
          <a:endParaRPr lang="en-US" sz="1100"/>
        </a:p>
      </xdr:txBody>
    </xdr:sp>
    <xdr:clientData/>
  </xdr:twoCellAnchor>
  <xdr:twoCellAnchor>
    <xdr:from>
      <xdr:col>43</xdr:col>
      <xdr:colOff>192405</xdr:colOff>
      <xdr:row>1</xdr:row>
      <xdr:rowOff>133350</xdr:rowOff>
    </xdr:from>
    <xdr:to>
      <xdr:col>45</xdr:col>
      <xdr:colOff>367665</xdr:colOff>
      <xdr:row>3</xdr:row>
      <xdr:rowOff>11430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D512E05F-D851-449D-8A2D-EA86CAFEFDC6}"/>
            </a:ext>
          </a:extLst>
        </xdr:cNvPr>
        <xdr:cNvSpPr txBox="1"/>
      </xdr:nvSpPr>
      <xdr:spPr>
        <a:xfrm>
          <a:off x="35501580" y="323850"/>
          <a:ext cx="1394460" cy="2590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Non-Blind</a:t>
          </a:r>
          <a:r>
            <a:rPr lang="en-US" sz="1100" baseline="0"/>
            <a:t> Games 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A1472-BBF0-4F47-8181-028BF129AAF0}">
  <dimension ref="A3:AY93"/>
  <sheetViews>
    <sheetView tabSelected="1" zoomScale="85" zoomScaleNormal="85" workbookViewId="0">
      <selection activeCell="AB25" sqref="AB25"/>
    </sheetView>
  </sheetViews>
  <sheetFormatPr defaultRowHeight="15"/>
  <cols>
    <col min="2" max="2" width="11.28515625" customWidth="1"/>
    <col min="4" max="4" width="24.5703125" customWidth="1"/>
    <col min="5" max="5" width="21" customWidth="1"/>
    <col min="6" max="6" width="17" customWidth="1"/>
    <col min="7" max="7" width="13.28515625" customWidth="1"/>
    <col min="8" max="8" width="15.140625" customWidth="1"/>
    <col min="9" max="9" width="37.140625" customWidth="1"/>
    <col min="10" max="10" width="22" customWidth="1"/>
    <col min="11" max="11" width="17.7109375" customWidth="1"/>
    <col min="12" max="12" width="30.28515625" customWidth="1"/>
    <col min="13" max="13" width="21.42578125" customWidth="1"/>
    <col min="16" max="16" width="25.140625" customWidth="1"/>
    <col min="17" max="17" width="20.42578125" customWidth="1"/>
  </cols>
  <sheetData>
    <row r="3" spans="1:51">
      <c r="I3" s="8"/>
      <c r="J3" s="8"/>
      <c r="K3" s="8"/>
      <c r="L3" s="8"/>
      <c r="M3" s="8"/>
      <c r="N3" s="8"/>
      <c r="O3" s="8"/>
      <c r="T3" s="8"/>
      <c r="U3" s="8"/>
      <c r="V3" s="8"/>
      <c r="W3" s="8"/>
    </row>
    <row r="4" spans="1:51">
      <c r="A4" s="7" t="s">
        <v>0</v>
      </c>
      <c r="B4" s="23" t="s">
        <v>1</v>
      </c>
      <c r="C4" s="23" t="s">
        <v>2</v>
      </c>
      <c r="D4" s="23" t="s">
        <v>3</v>
      </c>
      <c r="E4" s="23" t="s">
        <v>4</v>
      </c>
      <c r="F4" s="23" t="s">
        <v>5</v>
      </c>
      <c r="G4" s="23" t="s">
        <v>6</v>
      </c>
      <c r="H4" s="7" t="s">
        <v>7</v>
      </c>
      <c r="I4" s="8"/>
      <c r="J4" s="7" t="s">
        <v>0</v>
      </c>
      <c r="K4" s="23" t="s">
        <v>1</v>
      </c>
      <c r="L4" s="23" t="s">
        <v>2</v>
      </c>
      <c r="M4" s="23" t="s">
        <v>3</v>
      </c>
      <c r="N4" s="23" t="s">
        <v>4</v>
      </c>
      <c r="O4" s="23" t="s">
        <v>5</v>
      </c>
      <c r="P4" s="23" t="s">
        <v>6</v>
      </c>
      <c r="Q4" s="7" t="s">
        <v>7</v>
      </c>
      <c r="U4" s="59" t="s">
        <v>1</v>
      </c>
      <c r="V4" s="59"/>
      <c r="W4" s="59" t="s">
        <v>2</v>
      </c>
      <c r="X4" s="59"/>
      <c r="Y4" s="59" t="s">
        <v>3</v>
      </c>
      <c r="Z4" s="59"/>
      <c r="AA4" s="59" t="s">
        <v>4</v>
      </c>
      <c r="AB4" s="59"/>
      <c r="AC4" s="59" t="s">
        <v>5</v>
      </c>
      <c r="AD4" s="59"/>
      <c r="AE4" s="59" t="s">
        <v>6</v>
      </c>
      <c r="AF4" s="59"/>
      <c r="AG4" s="59" t="s">
        <v>7</v>
      </c>
      <c r="AH4" s="59"/>
      <c r="AK4" s="8"/>
      <c r="AL4" s="8"/>
      <c r="AM4" s="8"/>
      <c r="AN4" s="8"/>
    </row>
    <row r="5" spans="1:51">
      <c r="A5" s="7" t="s">
        <v>8</v>
      </c>
      <c r="B5" s="17">
        <f>((V6+400)/800)*U6</f>
        <v>0.36259259259259219</v>
      </c>
      <c r="C5" s="17">
        <f>((X6+400)/800)*W6</f>
        <v>0.37935185185185138</v>
      </c>
      <c r="D5" s="17">
        <f>((Z6+400)/800)*Y6</f>
        <v>0.45521604938271554</v>
      </c>
      <c r="E5" s="17">
        <f>((AB6+400)/800)*AA6</f>
        <v>0.60763888888888884</v>
      </c>
      <c r="F5" s="17">
        <f>((AD6+400)/800)*AC6</f>
        <v>0.64888888888888874</v>
      </c>
      <c r="G5" s="17">
        <f>((AF6+400)/800)*AE6</f>
        <v>0.64541666666666631</v>
      </c>
      <c r="H5" s="17">
        <f>((AH6+400)/800)*AG6</f>
        <v>0.63361111111111001</v>
      </c>
      <c r="I5" s="8"/>
      <c r="J5" s="7" t="s">
        <v>8</v>
      </c>
      <c r="K5" s="17">
        <f>((AM7+400)/800)*AL7</f>
        <v>0.30964506172839468</v>
      </c>
      <c r="L5" s="17">
        <f>((AO7+400)/800)*AN7</f>
        <v>0.62347222222222209</v>
      </c>
      <c r="M5" s="17">
        <f>((AQ7+400)/800)*AP7</f>
        <v>0.63791666666666624</v>
      </c>
      <c r="N5" s="17">
        <f>((AS7+400)/800)*AR7</f>
        <v>0.63135802469135704</v>
      </c>
      <c r="O5" s="17">
        <f>((AU7+400)/800)*AT7</f>
        <v>0.63419753086419606</v>
      </c>
      <c r="P5" s="17">
        <f>((AW7+400)/800)*AV7</f>
        <v>0.71902777777777738</v>
      </c>
      <c r="Q5" s="17">
        <f>((AY7+400)/800)*AX7</f>
        <v>0.62691358024691257</v>
      </c>
      <c r="T5" s="20" t="s">
        <v>0</v>
      </c>
      <c r="U5" s="7" t="s">
        <v>9</v>
      </c>
      <c r="V5" s="7" t="s">
        <v>10</v>
      </c>
      <c r="W5" s="7" t="s">
        <v>9</v>
      </c>
      <c r="X5" s="7" t="s">
        <v>10</v>
      </c>
      <c r="Y5" s="7" t="s">
        <v>9</v>
      </c>
      <c r="Z5" s="7" t="s">
        <v>10</v>
      </c>
      <c r="AA5" s="7" t="s">
        <v>9</v>
      </c>
      <c r="AB5" s="7" t="s">
        <v>10</v>
      </c>
      <c r="AC5" s="7" t="s">
        <v>9</v>
      </c>
      <c r="AD5" s="7" t="s">
        <v>10</v>
      </c>
      <c r="AE5" s="7" t="s">
        <v>9</v>
      </c>
      <c r="AF5" s="7" t="s">
        <v>10</v>
      </c>
      <c r="AG5" s="7" t="s">
        <v>9</v>
      </c>
      <c r="AH5" s="7" t="s">
        <v>10</v>
      </c>
      <c r="AL5" s="59" t="s">
        <v>1</v>
      </c>
      <c r="AM5" s="59"/>
      <c r="AN5" s="59" t="s">
        <v>2</v>
      </c>
      <c r="AO5" s="59"/>
      <c r="AP5" s="59" t="s">
        <v>3</v>
      </c>
      <c r="AQ5" s="59"/>
      <c r="AR5" s="59" t="s">
        <v>4</v>
      </c>
      <c r="AS5" s="59"/>
      <c r="AT5" s="59" t="s">
        <v>5</v>
      </c>
      <c r="AU5" s="59"/>
      <c r="AV5" s="59" t="s">
        <v>6</v>
      </c>
      <c r="AW5" s="59"/>
      <c r="AX5" s="59" t="s">
        <v>7</v>
      </c>
      <c r="AY5" s="59"/>
    </row>
    <row r="6" spans="1:51">
      <c r="A6" s="7" t="s">
        <v>11</v>
      </c>
      <c r="B6" s="17">
        <f>((V7+400)/800)*U7</f>
        <v>0.15745370370370354</v>
      </c>
      <c r="C6" s="17">
        <f>((X7+400)/800)*W7</f>
        <v>0.33629629629629598</v>
      </c>
      <c r="D6" s="17">
        <f>((Z7+400)/800)*Y7</f>
        <v>0.16749999999999982</v>
      </c>
      <c r="E6" s="17">
        <f>((AB7+400)/800)*AA7</f>
        <v>0.27438271604938247</v>
      </c>
      <c r="F6" s="17">
        <f>((AD7+400)/800)*AC7</f>
        <v>0.20135802469135786</v>
      </c>
      <c r="G6" s="17">
        <f>((AF7+400)/800)*AE7</f>
        <v>0.37574074074074026</v>
      </c>
      <c r="H6" s="17">
        <f>((AH7+400)/800)*AG7</f>
        <v>0.2950617283950614</v>
      </c>
      <c r="I6" s="8"/>
      <c r="J6" s="7" t="s">
        <v>11</v>
      </c>
      <c r="K6" s="17">
        <f t="shared" ref="K6:K7" si="0">((AM8+400)/800)*AL8</f>
        <v>0.15351851851851839</v>
      </c>
      <c r="L6" s="17">
        <f t="shared" ref="L6:L7" si="1">((AO8+400)/800)*AN8</f>
        <v>0.37694444444444408</v>
      </c>
      <c r="M6" s="17">
        <f t="shared" ref="M6:M7" si="2">((AQ8+400)/800)*AP8</f>
        <v>0.28811728395061698</v>
      </c>
      <c r="N6" s="17">
        <f t="shared" ref="N6:N7" si="3">((AS8+400)/800)*AR8</f>
        <v>0.49140432098765335</v>
      </c>
      <c r="O6" s="17">
        <f t="shared" ref="O6:O7" si="4">((AU8+400)/800)*AT8</f>
        <v>0.47757716049382665</v>
      </c>
      <c r="P6" s="17">
        <f t="shared" ref="P6:P7" si="5">((AW8+400)/800)*AV8</f>
        <v>0.52395061728394998</v>
      </c>
      <c r="Q6" s="17">
        <f t="shared" ref="Q6:Q7" si="6">((AY8+400)/800)*AX8</f>
        <v>0.67597222222222131</v>
      </c>
      <c r="T6" s="7" t="s">
        <v>8</v>
      </c>
      <c r="U6" s="17">
        <v>0.66666666666666596</v>
      </c>
      <c r="V6" s="17">
        <v>35.1111111111111</v>
      </c>
      <c r="W6" s="17">
        <v>0.66666666666666596</v>
      </c>
      <c r="X6" s="17">
        <v>55.2222222222222</v>
      </c>
      <c r="Y6" s="17">
        <v>0.77777777777777701</v>
      </c>
      <c r="Z6" s="17">
        <v>68.2222222222222</v>
      </c>
      <c r="AA6" s="17">
        <v>1</v>
      </c>
      <c r="AB6" s="17">
        <v>86.1111111111111</v>
      </c>
      <c r="AC6" s="17">
        <v>1</v>
      </c>
      <c r="AD6" s="17">
        <v>119.111111111111</v>
      </c>
      <c r="AE6" s="17">
        <v>1</v>
      </c>
      <c r="AF6" s="17">
        <v>116.333333333333</v>
      </c>
      <c r="AG6" s="17">
        <v>1</v>
      </c>
      <c r="AH6" s="17">
        <v>106.888888888888</v>
      </c>
      <c r="AK6" s="20" t="s">
        <v>0</v>
      </c>
      <c r="AL6" s="7" t="s">
        <v>9</v>
      </c>
      <c r="AM6" s="7" t="s">
        <v>10</v>
      </c>
      <c r="AN6" s="7" t="s">
        <v>9</v>
      </c>
      <c r="AO6" s="7" t="s">
        <v>10</v>
      </c>
      <c r="AP6" s="7" t="s">
        <v>9</v>
      </c>
      <c r="AQ6" s="7" t="s">
        <v>10</v>
      </c>
      <c r="AR6" s="7" t="s">
        <v>9</v>
      </c>
      <c r="AS6" s="7" t="s">
        <v>10</v>
      </c>
      <c r="AT6" s="7" t="s">
        <v>9</v>
      </c>
      <c r="AU6" s="7" t="s">
        <v>10</v>
      </c>
      <c r="AV6" s="7" t="s">
        <v>9</v>
      </c>
      <c r="AW6" s="7" t="s">
        <v>10</v>
      </c>
      <c r="AX6" s="7" t="s">
        <v>9</v>
      </c>
      <c r="AY6" s="7" t="s">
        <v>10</v>
      </c>
    </row>
    <row r="7" spans="1:51">
      <c r="A7" s="7" t="s">
        <v>12</v>
      </c>
      <c r="B7" s="17">
        <f>((V8+400)/800)*U8</f>
        <v>0.21499999999999977</v>
      </c>
      <c r="C7" s="17">
        <f>((X8+400)/800)*W8</f>
        <v>0.13236111111111099</v>
      </c>
      <c r="D7" s="17">
        <f>((Z8+400)/800)*Y8</f>
        <v>0.20796296296296277</v>
      </c>
      <c r="E7" s="17">
        <f>((AB8+400)/800)*AA8</f>
        <v>0.39591049382716009</v>
      </c>
      <c r="F7" s="17">
        <f>((AD8+400)/800)*AC8</f>
        <v>0.31643518518518488</v>
      </c>
      <c r="G7" s="17">
        <f>((AF8+400)/800)*AE8</f>
        <v>0.16851851851851835</v>
      </c>
      <c r="H7" s="17">
        <f>((AH8+400)/800)*AG8</f>
        <v>0.16078703703703687</v>
      </c>
      <c r="I7" s="8"/>
      <c r="J7" s="7" t="s">
        <v>12</v>
      </c>
      <c r="K7" s="17">
        <f t="shared" si="0"/>
        <v>0.71638888888888874</v>
      </c>
      <c r="L7" s="17">
        <f t="shared" si="1"/>
        <v>0.58555555555555494</v>
      </c>
      <c r="M7" s="17">
        <f t="shared" si="2"/>
        <v>0.55074074074074009</v>
      </c>
      <c r="N7" s="17">
        <f t="shared" si="3"/>
        <v>0.58777777777777718</v>
      </c>
      <c r="O7" s="17">
        <f t="shared" si="4"/>
        <v>0.32283950617283913</v>
      </c>
      <c r="P7" s="17">
        <f t="shared" si="5"/>
        <v>0.53222222222222171</v>
      </c>
      <c r="Q7" s="17">
        <f t="shared" si="6"/>
        <v>0.44430555555555512</v>
      </c>
      <c r="T7" s="7" t="s">
        <v>11</v>
      </c>
      <c r="U7" s="17">
        <v>0.33333333333333298</v>
      </c>
      <c r="V7" s="17">
        <v>-22.1111111111111</v>
      </c>
      <c r="W7" s="17">
        <v>0.66666666666666596</v>
      </c>
      <c r="X7" s="17">
        <v>3.55555555555555</v>
      </c>
      <c r="Y7" s="17">
        <v>0.33333333333333298</v>
      </c>
      <c r="Z7" s="17">
        <v>2</v>
      </c>
      <c r="AA7" s="17">
        <v>0.55555555555555503</v>
      </c>
      <c r="AB7" s="17">
        <v>-4.8888888888888804</v>
      </c>
      <c r="AC7" s="17">
        <v>0.44444444444444398</v>
      </c>
      <c r="AD7" s="17">
        <v>-37.5555555555555</v>
      </c>
      <c r="AE7" s="17">
        <v>0.66666666666666596</v>
      </c>
      <c r="AF7" s="17">
        <v>50.8888888888888</v>
      </c>
      <c r="AG7" s="17">
        <v>0.55555555555555503</v>
      </c>
      <c r="AH7" s="17">
        <v>24.8888888888888</v>
      </c>
      <c r="AK7" s="7" t="s">
        <v>8</v>
      </c>
      <c r="AL7" s="17">
        <v>0.55555555555555503</v>
      </c>
      <c r="AM7" s="17">
        <v>45.8888888888888</v>
      </c>
      <c r="AN7" s="17">
        <v>1</v>
      </c>
      <c r="AO7" s="17">
        <v>98.7777777777777</v>
      </c>
      <c r="AP7" s="17">
        <v>1</v>
      </c>
      <c r="AQ7" s="17">
        <v>110.333333333333</v>
      </c>
      <c r="AR7" s="17">
        <v>0.88888888888888795</v>
      </c>
      <c r="AS7" s="17">
        <v>168.222222222222</v>
      </c>
      <c r="AT7" s="17">
        <v>0.88888888888888795</v>
      </c>
      <c r="AU7" s="17">
        <v>170.777777777777</v>
      </c>
      <c r="AV7" s="17">
        <v>1</v>
      </c>
      <c r="AW7" s="17">
        <v>175.222222222222</v>
      </c>
      <c r="AX7" s="17">
        <v>0.88888888888888795</v>
      </c>
      <c r="AY7" s="17">
        <v>164.222222222222</v>
      </c>
    </row>
    <row r="8" spans="1:51">
      <c r="A8" s="7" t="s">
        <v>13</v>
      </c>
      <c r="B8" s="19">
        <f t="shared" ref="B8:H8" si="7">AVERAGE(B5:B7)</f>
        <v>0.24501543209876517</v>
      </c>
      <c r="C8" s="19">
        <f t="shared" si="7"/>
        <v>0.28266975308641945</v>
      </c>
      <c r="D8" s="19">
        <f t="shared" si="7"/>
        <v>0.27689300411522605</v>
      </c>
      <c r="E8" s="19">
        <f t="shared" si="7"/>
        <v>0.42597736625514382</v>
      </c>
      <c r="F8" s="19">
        <f t="shared" si="7"/>
        <v>0.38889403292181052</v>
      </c>
      <c r="G8" s="19">
        <f t="shared" si="7"/>
        <v>0.39655864197530827</v>
      </c>
      <c r="H8" s="19">
        <f t="shared" si="7"/>
        <v>0.3631532921810694</v>
      </c>
      <c r="I8" s="8"/>
      <c r="J8" s="7" t="s">
        <v>13</v>
      </c>
      <c r="K8" s="19">
        <f t="shared" ref="K8:Q8" si="8">AVERAGE(K5:K7)</f>
        <v>0.39318415637860066</v>
      </c>
      <c r="L8" s="19">
        <f t="shared" si="8"/>
        <v>0.52865740740740708</v>
      </c>
      <c r="M8" s="19">
        <f t="shared" si="8"/>
        <v>0.49225823045267442</v>
      </c>
      <c r="N8" s="19">
        <f t="shared" si="8"/>
        <v>0.57018004115226251</v>
      </c>
      <c r="O8" s="19">
        <f t="shared" si="8"/>
        <v>0.47820473251028722</v>
      </c>
      <c r="P8" s="19">
        <f t="shared" si="8"/>
        <v>0.59173353909464965</v>
      </c>
      <c r="Q8" s="19">
        <f t="shared" si="8"/>
        <v>0.58239711934156302</v>
      </c>
      <c r="T8" s="7" t="s">
        <v>12</v>
      </c>
      <c r="U8" s="17">
        <v>0.44444444444444398</v>
      </c>
      <c r="V8" s="17">
        <v>-13</v>
      </c>
      <c r="W8" s="17">
        <v>0.33333333333333298</v>
      </c>
      <c r="X8" s="17">
        <v>-82.3333333333333</v>
      </c>
      <c r="Y8" s="17">
        <v>0.44444444444444398</v>
      </c>
      <c r="Z8" s="17">
        <v>-25.6666666666666</v>
      </c>
      <c r="AA8" s="17">
        <v>0.77777777777777701</v>
      </c>
      <c r="AB8" s="17">
        <v>7.2222222222222197</v>
      </c>
      <c r="AC8" s="17">
        <v>0.55555555555555503</v>
      </c>
      <c r="AD8" s="17">
        <v>55.6666666666666</v>
      </c>
      <c r="AE8" s="17">
        <v>0.33333333333333298</v>
      </c>
      <c r="AF8" s="17">
        <v>4.4444444444444402</v>
      </c>
      <c r="AG8" s="17">
        <v>0.33333333333333298</v>
      </c>
      <c r="AH8" s="17">
        <v>-14.1111111111111</v>
      </c>
      <c r="AK8" s="7" t="s">
        <v>11</v>
      </c>
      <c r="AL8" s="17">
        <v>0.33333333333333298</v>
      </c>
      <c r="AM8" s="17">
        <v>-31.5555555555555</v>
      </c>
      <c r="AN8" s="17">
        <v>0.66666666666666596</v>
      </c>
      <c r="AO8" s="17">
        <v>52.3333333333333</v>
      </c>
      <c r="AP8" s="17">
        <v>0.55555555555555503</v>
      </c>
      <c r="AQ8" s="17">
        <v>14.8888888888888</v>
      </c>
      <c r="AR8" s="17">
        <v>0.77777777777777701</v>
      </c>
      <c r="AS8" s="17">
        <v>105.444444444444</v>
      </c>
      <c r="AT8" s="17">
        <v>0.77777777777777701</v>
      </c>
      <c r="AU8" s="17">
        <v>91.2222222222222</v>
      </c>
      <c r="AV8" s="17">
        <v>0.88888888888888795</v>
      </c>
      <c r="AW8" s="17">
        <v>71.5555555555555</v>
      </c>
      <c r="AX8" s="17">
        <v>1</v>
      </c>
      <c r="AY8" s="17">
        <v>140.777777777777</v>
      </c>
    </row>
    <row r="9" spans="1:51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O9" s="8"/>
      <c r="AK9" s="7" t="s">
        <v>12</v>
      </c>
      <c r="AL9" s="17">
        <v>1</v>
      </c>
      <c r="AM9" s="17">
        <v>173.111111111111</v>
      </c>
      <c r="AN9" s="17">
        <v>0.88888888888888795</v>
      </c>
      <c r="AO9" s="17">
        <v>127</v>
      </c>
      <c r="AP9" s="17">
        <v>0.88888888888888795</v>
      </c>
      <c r="AQ9" s="17">
        <v>95.6666666666666</v>
      </c>
      <c r="AR9" s="17">
        <v>0.88888888888888795</v>
      </c>
      <c r="AS9" s="17">
        <v>129</v>
      </c>
      <c r="AT9" s="17">
        <v>0.55555555555555503</v>
      </c>
      <c r="AU9" s="17">
        <v>64.8888888888888</v>
      </c>
      <c r="AV9" s="17">
        <v>0.88888888888888795</v>
      </c>
      <c r="AW9" s="17">
        <v>79</v>
      </c>
      <c r="AX9" s="17">
        <v>0.77777777777777701</v>
      </c>
      <c r="AY9" s="17">
        <v>57</v>
      </c>
    </row>
    <row r="10" spans="1:51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O10" s="8"/>
    </row>
    <row r="11" spans="1:51">
      <c r="A11" s="21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51">
      <c r="A12" s="21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51">
      <c r="A13" s="21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51">
      <c r="A14" s="21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12" t="s">
        <v>14</v>
      </c>
    </row>
    <row r="15" spans="1:51">
      <c r="A15" s="21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10" t="s">
        <v>15</v>
      </c>
    </row>
    <row r="16" spans="1:51">
      <c r="A16" s="21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9" t="s">
        <v>16</v>
      </c>
    </row>
    <row r="17" spans="1:17">
      <c r="A17" s="8"/>
      <c r="B17" s="8"/>
      <c r="C17" s="8"/>
      <c r="D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7">
      <c r="A18" s="8"/>
      <c r="B18" s="8"/>
      <c r="C18" s="8"/>
      <c r="D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7">
      <c r="A19" s="7" t="s">
        <v>0</v>
      </c>
      <c r="B19" s="23" t="s">
        <v>1</v>
      </c>
      <c r="C19" s="23" t="s">
        <v>2</v>
      </c>
      <c r="D19" s="23" t="s">
        <v>3</v>
      </c>
      <c r="E19" s="23" t="s">
        <v>4</v>
      </c>
      <c r="F19" s="23" t="s">
        <v>5</v>
      </c>
      <c r="G19" s="23" t="s">
        <v>6</v>
      </c>
      <c r="H19" s="7" t="s">
        <v>7</v>
      </c>
      <c r="I19" s="8"/>
      <c r="J19" s="8"/>
      <c r="K19" s="23" t="s">
        <v>1</v>
      </c>
      <c r="L19" s="23" t="s">
        <v>2</v>
      </c>
      <c r="M19" s="23" t="s">
        <v>3</v>
      </c>
      <c r="N19" s="23" t="s">
        <v>4</v>
      </c>
      <c r="O19" s="23" t="s">
        <v>5</v>
      </c>
      <c r="P19" s="23" t="s">
        <v>6</v>
      </c>
      <c r="Q19" s="7" t="s">
        <v>7</v>
      </c>
    </row>
    <row r="20" spans="1:17">
      <c r="A20" s="7" t="s">
        <v>8</v>
      </c>
      <c r="B20" s="17">
        <f t="shared" ref="B20:H20" si="9">B5/K5</f>
        <v>1.1709942686269625</v>
      </c>
      <c r="C20" s="17">
        <f>C5/L5</f>
        <v>0.60845028588401218</v>
      </c>
      <c r="D20" s="17">
        <f t="shared" si="9"/>
        <v>0.71359798727532198</v>
      </c>
      <c r="E20" s="17">
        <f t="shared" si="9"/>
        <v>0.96243156042237143</v>
      </c>
      <c r="F20" s="17">
        <f t="shared" si="9"/>
        <v>1.0231652715592781</v>
      </c>
      <c r="G20" s="17">
        <f t="shared" si="9"/>
        <v>0.89762410662545877</v>
      </c>
      <c r="H20" s="17">
        <f t="shared" si="9"/>
        <v>1.0106833398975974</v>
      </c>
      <c r="I20" s="8"/>
      <c r="J20" s="8"/>
      <c r="K20" s="28">
        <v>16.670000000000002</v>
      </c>
      <c r="L20" s="27">
        <v>19.329999999999998</v>
      </c>
      <c r="M20" s="28">
        <v>17.329999999999998</v>
      </c>
      <c r="N20" s="28">
        <v>13</v>
      </c>
      <c r="O20" s="9">
        <v>18.670000000000002</v>
      </c>
      <c r="P20" s="10">
        <v>19</v>
      </c>
      <c r="Q20" s="28">
        <v>16.670000000000002</v>
      </c>
    </row>
    <row r="21" spans="1:17">
      <c r="A21" s="7" t="s">
        <v>11</v>
      </c>
      <c r="B21" s="17">
        <f>B6/K6</f>
        <v>1.0256332931242458</v>
      </c>
      <c r="C21" s="17">
        <f t="shared" ref="C21:H21" si="10">C6/L6</f>
        <v>0.89216408744780151</v>
      </c>
      <c r="D21" s="17">
        <f t="shared" si="10"/>
        <v>0.58136047134440272</v>
      </c>
      <c r="E21" s="17">
        <f t="shared" si="10"/>
        <v>0.55836447570894765</v>
      </c>
      <c r="F21" s="17">
        <f t="shared" si="10"/>
        <v>0.42162406695317811</v>
      </c>
      <c r="G21" s="17">
        <f t="shared" si="10"/>
        <v>0.71713006597549478</v>
      </c>
      <c r="H21" s="17">
        <f t="shared" si="10"/>
        <v>0.43649978311987775</v>
      </c>
      <c r="I21" s="8"/>
      <c r="J21" s="8"/>
      <c r="K21" s="8"/>
      <c r="L21" s="8"/>
      <c r="M21" s="8"/>
      <c r="N21" s="8"/>
      <c r="O21" s="8"/>
    </row>
    <row r="22" spans="1:17">
      <c r="A22" s="7" t="s">
        <v>12</v>
      </c>
      <c r="B22" s="17">
        <f>B7/K7</f>
        <v>0.30011632415664963</v>
      </c>
      <c r="C22" s="17">
        <f t="shared" ref="C22:H22" si="11">C7/L7</f>
        <v>0.22604364326375714</v>
      </c>
      <c r="D22" s="17">
        <f t="shared" si="11"/>
        <v>0.37760591795561543</v>
      </c>
      <c r="E22" s="17">
        <f t="shared" si="11"/>
        <v>0.67357172862843939</v>
      </c>
      <c r="F22" s="17">
        <f t="shared" si="11"/>
        <v>0.98016252390057379</v>
      </c>
      <c r="G22" s="17">
        <f t="shared" si="11"/>
        <v>0.31663187195546277</v>
      </c>
      <c r="H22" s="17">
        <f t="shared" si="11"/>
        <v>0.36188392205897674</v>
      </c>
      <c r="I22" s="8"/>
      <c r="J22" s="8"/>
      <c r="K22" s="8"/>
      <c r="L22" s="8"/>
      <c r="M22" s="8"/>
      <c r="N22" s="8"/>
      <c r="O22" s="8"/>
    </row>
    <row r="23" spans="1:17">
      <c r="A23" s="7" t="s">
        <v>13</v>
      </c>
      <c r="B23" s="24">
        <f xml:space="preserve"> AVERAGE(B20:B22)</f>
        <v>0.83224796196928608</v>
      </c>
      <c r="C23" s="19">
        <f xml:space="preserve"> AVERAGE(C20:C22)</f>
        <v>0.57555267219852357</v>
      </c>
      <c r="D23" s="19">
        <f t="shared" ref="D23:H23" si="12" xml:space="preserve"> AVERAGE(D20:D22)</f>
        <v>0.55752145885844673</v>
      </c>
      <c r="E23" s="25">
        <f t="shared" si="12"/>
        <v>0.73145592158658612</v>
      </c>
      <c r="F23" s="18">
        <f t="shared" si="12"/>
        <v>0.80831728747100995</v>
      </c>
      <c r="G23" s="19">
        <f t="shared" si="12"/>
        <v>0.64379534818547213</v>
      </c>
      <c r="H23" s="19">
        <f t="shared" si="12"/>
        <v>0.6030223483588173</v>
      </c>
      <c r="I23" s="8"/>
      <c r="J23" s="8"/>
      <c r="K23" s="8"/>
      <c r="L23" s="8"/>
      <c r="M23" s="8"/>
      <c r="N23" s="8"/>
      <c r="O23" s="8"/>
    </row>
    <row r="24" spans="1:17"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7"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7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8" spans="1:17" ht="15.75" thickBot="1"/>
    <row r="29" spans="1:17">
      <c r="C29" s="1"/>
      <c r="D29" s="2" t="s">
        <v>17</v>
      </c>
      <c r="E29" s="2" t="s">
        <v>18</v>
      </c>
      <c r="F29" s="2" t="s">
        <v>19</v>
      </c>
      <c r="G29" s="3" t="s">
        <v>20</v>
      </c>
      <c r="K29" s="4" t="s">
        <v>21</v>
      </c>
      <c r="L29" s="11" t="s">
        <v>22</v>
      </c>
    </row>
    <row r="30" spans="1:17">
      <c r="C30" s="46">
        <v>0</v>
      </c>
      <c r="D30" s="44" t="s">
        <v>1</v>
      </c>
      <c r="E30" s="45" t="s">
        <v>23</v>
      </c>
      <c r="F30" s="47">
        <v>0.47777777777777702</v>
      </c>
      <c r="G30" s="30">
        <v>10.1222222222222</v>
      </c>
      <c r="K30" s="4" t="s">
        <v>15</v>
      </c>
      <c r="L30" s="6" t="s">
        <v>24</v>
      </c>
    </row>
    <row r="31" spans="1:17">
      <c r="C31" s="48">
        <v>1</v>
      </c>
      <c r="D31" s="44" t="s">
        <v>2</v>
      </c>
      <c r="E31" s="45" t="s">
        <v>23</v>
      </c>
      <c r="F31" s="29">
        <v>0.53333333333333299</v>
      </c>
      <c r="G31" s="30">
        <v>35.266666666666602</v>
      </c>
      <c r="K31" s="4" t="s">
        <v>16</v>
      </c>
      <c r="L31" s="5" t="s">
        <v>25</v>
      </c>
    </row>
    <row r="32" spans="1:17">
      <c r="B32" s="8"/>
      <c r="C32" s="35">
        <v>2</v>
      </c>
      <c r="D32" s="36" t="s">
        <v>3</v>
      </c>
      <c r="E32" s="37" t="s">
        <v>23</v>
      </c>
      <c r="F32" s="38">
        <v>0.66666666666666596</v>
      </c>
      <c r="G32" s="38">
        <v>57.1</v>
      </c>
    </row>
    <row r="33" spans="2:17">
      <c r="B33" s="8"/>
      <c r="C33" s="31">
        <v>3</v>
      </c>
      <c r="D33" s="32" t="s">
        <v>4</v>
      </c>
      <c r="E33" s="33" t="s">
        <v>23</v>
      </c>
      <c r="F33" s="34">
        <v>0.77777777777777701</v>
      </c>
      <c r="G33" s="34">
        <v>98.922222222222203</v>
      </c>
    </row>
    <row r="34" spans="2:17">
      <c r="B34" s="8"/>
      <c r="C34" s="43">
        <v>4</v>
      </c>
      <c r="D34" s="44" t="s">
        <v>5</v>
      </c>
      <c r="E34" s="45" t="s">
        <v>23</v>
      </c>
      <c r="F34" s="29">
        <v>0.44444444444444398</v>
      </c>
      <c r="G34" s="29">
        <v>3.4555555555555499</v>
      </c>
    </row>
    <row r="35" spans="2:17">
      <c r="B35" s="8"/>
      <c r="C35" s="39">
        <v>5</v>
      </c>
      <c r="D35" s="40" t="s">
        <v>6</v>
      </c>
      <c r="E35" s="41" t="s">
        <v>23</v>
      </c>
      <c r="F35" s="42">
        <v>0.64444444444444504</v>
      </c>
      <c r="G35" s="42">
        <v>42.677777777777699</v>
      </c>
    </row>
    <row r="36" spans="2:17">
      <c r="B36" s="8"/>
      <c r="C36" s="49">
        <v>6</v>
      </c>
      <c r="D36" s="44" t="s">
        <v>7</v>
      </c>
      <c r="E36" s="50" t="s">
        <v>23</v>
      </c>
      <c r="F36" s="29">
        <v>0.52222222222222203</v>
      </c>
      <c r="G36" s="29">
        <v>1.75555555555555</v>
      </c>
    </row>
    <row r="37" spans="2:17">
      <c r="B37" s="8"/>
      <c r="C37" s="8"/>
      <c r="D37" s="8"/>
      <c r="E37" s="8"/>
      <c r="F37" s="8"/>
      <c r="G37" s="8"/>
    </row>
    <row r="38" spans="2:17">
      <c r="B38" s="8"/>
      <c r="C38" s="8"/>
      <c r="D38" s="8"/>
      <c r="E38" s="8"/>
      <c r="F38" s="8"/>
      <c r="G38" s="8"/>
    </row>
    <row r="43" spans="2:17" ht="18.75">
      <c r="C43" s="60" t="s">
        <v>26</v>
      </c>
      <c r="D43" s="60"/>
      <c r="E43" s="60"/>
      <c r="F43" s="60"/>
      <c r="G43" s="60"/>
      <c r="H43" s="60"/>
      <c r="I43" s="60"/>
      <c r="J43" s="60"/>
      <c r="K43" s="60"/>
      <c r="L43" s="60"/>
    </row>
    <row r="44" spans="2:17">
      <c r="D44" s="61" t="s">
        <v>27</v>
      </c>
      <c r="E44" s="61"/>
      <c r="I44" s="61" t="s">
        <v>28</v>
      </c>
      <c r="J44" s="61"/>
      <c r="L44" t="s">
        <v>29</v>
      </c>
      <c r="P44" t="s">
        <v>30</v>
      </c>
    </row>
    <row r="45" spans="2:17">
      <c r="D45" s="32" t="s">
        <v>1</v>
      </c>
      <c r="E45" s="53">
        <v>1</v>
      </c>
      <c r="I45" s="22" t="s">
        <v>1</v>
      </c>
      <c r="J45" s="51">
        <v>5</v>
      </c>
      <c r="L45" s="22" t="s">
        <v>1</v>
      </c>
      <c r="M45" s="51">
        <v>6</v>
      </c>
      <c r="P45" s="22" t="s">
        <v>1</v>
      </c>
      <c r="Q45" s="51">
        <v>6</v>
      </c>
    </row>
    <row r="46" spans="2:17">
      <c r="D46" s="22" t="s">
        <v>2</v>
      </c>
      <c r="E46" s="51">
        <v>6</v>
      </c>
      <c r="I46" s="32" t="s">
        <v>2</v>
      </c>
      <c r="J46" s="53">
        <v>1</v>
      </c>
      <c r="L46" s="22" t="s">
        <v>2</v>
      </c>
      <c r="M46" s="51">
        <v>4</v>
      </c>
      <c r="P46" s="22" t="s">
        <v>2</v>
      </c>
      <c r="Q46" s="51">
        <v>4</v>
      </c>
    </row>
    <row r="47" spans="2:17">
      <c r="D47" s="22" t="s">
        <v>3</v>
      </c>
      <c r="E47" s="51">
        <v>7</v>
      </c>
      <c r="I47" s="22" t="s">
        <v>3</v>
      </c>
      <c r="J47" s="51">
        <v>4</v>
      </c>
      <c r="L47" s="36" t="s">
        <v>3</v>
      </c>
      <c r="M47" s="13">
        <v>2</v>
      </c>
      <c r="P47" s="36" t="s">
        <v>3</v>
      </c>
      <c r="Q47" s="13">
        <v>2</v>
      </c>
    </row>
    <row r="48" spans="2:17">
      <c r="D48" s="40" t="s">
        <v>4</v>
      </c>
      <c r="E48" s="54">
        <v>3</v>
      </c>
      <c r="I48" s="22" t="s">
        <v>4</v>
      </c>
      <c r="J48" s="51">
        <v>6</v>
      </c>
      <c r="L48" s="32" t="s">
        <v>4</v>
      </c>
      <c r="M48" s="53">
        <v>1</v>
      </c>
      <c r="P48" s="32" t="s">
        <v>4</v>
      </c>
      <c r="Q48" s="53">
        <v>1</v>
      </c>
    </row>
    <row r="49" spans="4:18">
      <c r="D49" s="36" t="s">
        <v>5</v>
      </c>
      <c r="E49" s="13">
        <v>2</v>
      </c>
      <c r="I49" s="40" t="s">
        <v>5</v>
      </c>
      <c r="J49" s="54">
        <v>3</v>
      </c>
      <c r="L49" s="22" t="s">
        <v>5</v>
      </c>
      <c r="M49" s="51">
        <v>7</v>
      </c>
      <c r="P49" s="22" t="s">
        <v>5</v>
      </c>
      <c r="Q49" s="51">
        <v>7</v>
      </c>
    </row>
    <row r="50" spans="4:18">
      <c r="D50" s="22" t="s">
        <v>6</v>
      </c>
      <c r="E50" s="51">
        <v>4</v>
      </c>
      <c r="I50" s="36" t="s">
        <v>6</v>
      </c>
      <c r="J50" s="13">
        <v>2</v>
      </c>
      <c r="L50" s="40" t="s">
        <v>6</v>
      </c>
      <c r="M50" s="54">
        <v>3</v>
      </c>
      <c r="P50" s="40" t="s">
        <v>6</v>
      </c>
      <c r="Q50" s="54">
        <v>3</v>
      </c>
    </row>
    <row r="51" spans="4:18">
      <c r="D51" s="22" t="s">
        <v>7</v>
      </c>
      <c r="E51" s="51">
        <v>5</v>
      </c>
      <c r="I51" s="22" t="s">
        <v>7</v>
      </c>
      <c r="J51" s="51">
        <v>5</v>
      </c>
      <c r="L51" s="22" t="s">
        <v>7</v>
      </c>
      <c r="M51" s="51">
        <v>5</v>
      </c>
      <c r="P51" s="22" t="s">
        <v>7</v>
      </c>
      <c r="Q51" s="51">
        <v>5</v>
      </c>
    </row>
    <row r="52" spans="4:18">
      <c r="D52" s="21"/>
      <c r="E52" s="52"/>
      <c r="I52" s="21"/>
      <c r="J52" s="52"/>
      <c r="L52" s="21"/>
      <c r="M52" s="52"/>
      <c r="P52" s="21"/>
      <c r="Q52" s="52"/>
    </row>
    <row r="64" spans="4:18" ht="18.75">
      <c r="D64" s="60" t="s">
        <v>31</v>
      </c>
      <c r="E64" s="60"/>
      <c r="F64" s="60"/>
      <c r="G64" s="60"/>
      <c r="H64" s="60"/>
      <c r="I64" s="60"/>
      <c r="J64" s="60"/>
      <c r="K64" s="60"/>
      <c r="L64" s="60"/>
      <c r="M64" s="60"/>
      <c r="R64" s="16"/>
    </row>
    <row r="65" spans="5:18">
      <c r="E65" s="61" t="s">
        <v>27</v>
      </c>
      <c r="F65" s="61"/>
      <c r="J65" s="61" t="s">
        <v>28</v>
      </c>
      <c r="K65" s="61"/>
      <c r="M65" t="s">
        <v>29</v>
      </c>
      <c r="Q65" t="s">
        <v>30</v>
      </c>
      <c r="R65" s="16"/>
    </row>
    <row r="66" spans="5:18">
      <c r="E66" s="32" t="s">
        <v>1</v>
      </c>
      <c r="F66" s="53">
        <f>IF(E45=1,25,IF(E45=2,18,IF(E45=3,15,IF(E45=4,12,IF(E45=5,10,IF(E45=6,8,IF(E45=7,6,IF(E45=8,4,IF(E45=9,2,IF(E45=10,1,0))))))))))</f>
        <v>25</v>
      </c>
      <c r="J66" s="22" t="s">
        <v>1</v>
      </c>
      <c r="K66" s="50">
        <f>IF(J45=1,25,IF(J45=2,18,IF(J45=3,15,IF(J45=4,12,IF(J45=5,10,IF(J45=6,8,IF(J45=7,6,IF(J45=8,4,IF(J45=9,2,IF(J45=10,1,0))))))))))</f>
        <v>10</v>
      </c>
      <c r="M66" s="22" t="s">
        <v>1</v>
      </c>
      <c r="N66" s="50">
        <f>IF(M45=1,25,IF(M45=2,18,IF(M45=3,15,IF(M45=4,12,IF(M45=5,10,IF(M45=6,8,IF(M45=7,6,IF(M45=8,4,IF(M45=9,2,IF(M45=10,1,0))))))))))</f>
        <v>8</v>
      </c>
      <c r="Q66" s="22" t="s">
        <v>1</v>
      </c>
      <c r="R66" s="51">
        <f>IF(Q45=1,25,IF(Q45=2,18,IF(Q45=3,15,IF(Q45=4,12,IF(Q45=5,10,IF(Q45=6,8,IF(Q45=7,6,IF(Q45=8,4,IF(Q45=9,2,IF(Q45=10,1,0))))))))))</f>
        <v>8</v>
      </c>
    </row>
    <row r="67" spans="5:18">
      <c r="E67" s="22" t="s">
        <v>2</v>
      </c>
      <c r="F67" s="51">
        <f>IF(E46=1,25,IF(E46=2,18,IF(E46=3,15,IF(E46=4,12,IF(E46=5,10,IF(E46=6,8,IF(E46=7,6,IF(E46=8,4,IF(E46=9,2,IF(E46=10,1,0))))))))))</f>
        <v>8</v>
      </c>
      <c r="J67" s="32" t="s">
        <v>2</v>
      </c>
      <c r="K67" s="55">
        <f>IF(J46=1,25,IF(J46=2,18,IF(J46=3,15,IF(J46=4,12,IF(J46=5,10,IF(J46=6,8,IF(J46=7,6,IF(J46=8,4,IF(J46=9,2,IF(J46=10,1,0))))))))))</f>
        <v>25</v>
      </c>
      <c r="M67" s="22" t="s">
        <v>2</v>
      </c>
      <c r="N67" s="50">
        <f>IF(M46=1,25,IF(M46=2,18,IF(M46=3,15,IF(M46=4,12,IF(M46=5,10,IF(M46=6,8,IF(M46=7,6,IF(M46=8,4,IF(M46=9,2,IF(M46=10,1,0))))))))))</f>
        <v>12</v>
      </c>
      <c r="Q67" s="22" t="s">
        <v>2</v>
      </c>
      <c r="R67" s="51">
        <f>IF(Q46=1,25,IF(Q46=2,18,IF(Q46=3,15,IF(Q46=4,12,IF(Q46=5,10,IF(Q46=6,8,IF(Q46=7,6,IF(Q46=8,4,IF(Q46=9,2,IF(Q46=10,1,0))))))))))</f>
        <v>12</v>
      </c>
    </row>
    <row r="68" spans="5:18">
      <c r="E68" s="22" t="s">
        <v>3</v>
      </c>
      <c r="F68" s="51">
        <f>IF(E47=1,25,IF(E47=2,18,IF(E47=3,15,IF(E47=4,12,IF(E47=5,10,IF(E47=6,8,IF(E47=7,6,IF(E47=8,4,IF(E47=9,2,IF(E47=10,1,0))))))))))</f>
        <v>6</v>
      </c>
      <c r="J68" s="22" t="s">
        <v>3</v>
      </c>
      <c r="K68" s="50">
        <f t="shared" ref="K68:K72" si="13">IF(J47=1,25,IF(J47=2,18,IF(J47=3,15,IF(J47=4,12,IF(J47=5,10,IF(J47=6,8,IF(J47=7,6,IF(J47=8,4,IF(J47=9,2,IF(J47=10,1,0))))))))))</f>
        <v>12</v>
      </c>
      <c r="M68" s="36" t="s">
        <v>3</v>
      </c>
      <c r="N68" s="14">
        <f t="shared" ref="N68:N72" si="14">IF(M47=1,25,IF(M47=2,18,IF(M47=3,15,IF(M47=4,12,IF(M47=5,10,IF(M47=6,8,IF(M47=7,6,IF(M47=8,4,IF(M47=9,2,IF(M47=10,1,0))))))))))</f>
        <v>18</v>
      </c>
      <c r="Q68" s="36" t="s">
        <v>3</v>
      </c>
      <c r="R68" s="13">
        <f t="shared" ref="R68:R72" si="15">IF(Q47=1,25,IF(Q47=2,18,IF(Q47=3,15,IF(Q47=4,12,IF(Q47=5,10,IF(Q47=6,8,IF(Q47=7,6,IF(Q47=8,4,IF(Q47=9,2,IF(Q47=10,1,0))))))))))</f>
        <v>18</v>
      </c>
    </row>
    <row r="69" spans="5:18">
      <c r="E69" s="40" t="s">
        <v>4</v>
      </c>
      <c r="F69" s="54">
        <f t="shared" ref="F69:F72" si="16">IF(E48=1,25,IF(E48=2,18,IF(E48=3,15,IF(E48=4,12,IF(E48=5,10,IF(E48=6,8,IF(E48=7,6,IF(E48=8,4,IF(E48=9,2,IF(E48=10,1,0))))))))))</f>
        <v>15</v>
      </c>
      <c r="J69" s="22" t="s">
        <v>4</v>
      </c>
      <c r="K69" s="50">
        <f t="shared" si="13"/>
        <v>8</v>
      </c>
      <c r="M69" s="32" t="s">
        <v>4</v>
      </c>
      <c r="N69" s="55">
        <f t="shared" si="14"/>
        <v>25</v>
      </c>
      <c r="Q69" s="32" t="s">
        <v>4</v>
      </c>
      <c r="R69" s="53">
        <f t="shared" si="15"/>
        <v>25</v>
      </c>
    </row>
    <row r="70" spans="5:18">
      <c r="E70" s="36" t="s">
        <v>5</v>
      </c>
      <c r="F70" s="13">
        <f t="shared" si="16"/>
        <v>18</v>
      </c>
      <c r="J70" s="40" t="s">
        <v>5</v>
      </c>
      <c r="K70" s="56">
        <f t="shared" si="13"/>
        <v>15</v>
      </c>
      <c r="M70" s="22" t="s">
        <v>5</v>
      </c>
      <c r="N70" s="50">
        <f t="shared" si="14"/>
        <v>6</v>
      </c>
      <c r="Q70" s="22" t="s">
        <v>5</v>
      </c>
      <c r="R70" s="51">
        <f t="shared" si="15"/>
        <v>6</v>
      </c>
    </row>
    <row r="71" spans="5:18">
      <c r="E71" s="22" t="s">
        <v>6</v>
      </c>
      <c r="F71" s="51">
        <f t="shared" si="16"/>
        <v>12</v>
      </c>
      <c r="J71" s="36" t="s">
        <v>6</v>
      </c>
      <c r="K71" s="14">
        <f t="shared" si="13"/>
        <v>18</v>
      </c>
      <c r="M71" s="40" t="s">
        <v>6</v>
      </c>
      <c r="N71" s="56">
        <f t="shared" si="14"/>
        <v>15</v>
      </c>
      <c r="Q71" s="40" t="s">
        <v>6</v>
      </c>
      <c r="R71" s="54">
        <f t="shared" si="15"/>
        <v>15</v>
      </c>
    </row>
    <row r="72" spans="5:18">
      <c r="E72" s="22" t="s">
        <v>7</v>
      </c>
      <c r="F72" s="51">
        <f t="shared" si="16"/>
        <v>10</v>
      </c>
      <c r="J72" s="22" t="s">
        <v>7</v>
      </c>
      <c r="K72" s="50">
        <f t="shared" si="13"/>
        <v>10</v>
      </c>
      <c r="M72" s="22" t="s">
        <v>7</v>
      </c>
      <c r="N72" s="50">
        <f t="shared" si="14"/>
        <v>10</v>
      </c>
      <c r="Q72" s="22" t="s">
        <v>7</v>
      </c>
      <c r="R72" s="51">
        <f t="shared" si="15"/>
        <v>10</v>
      </c>
    </row>
    <row r="73" spans="5:18">
      <c r="E73" s="21"/>
      <c r="J73" s="21"/>
      <c r="M73" s="21"/>
      <c r="Q73" s="21"/>
    </row>
    <row r="85" spans="3:14" ht="18.75">
      <c r="C85" s="26"/>
      <c r="E85" s="60" t="s">
        <v>32</v>
      </c>
      <c r="F85" s="60"/>
      <c r="G85" s="60"/>
      <c r="H85" s="60"/>
      <c r="I85" s="60"/>
      <c r="J85" s="60"/>
      <c r="K85" s="60"/>
      <c r="L85" s="60"/>
      <c r="M85" s="60"/>
      <c r="N85" s="60"/>
    </row>
    <row r="86" spans="3:14">
      <c r="K86" s="15"/>
      <c r="L86" s="15" t="s">
        <v>33</v>
      </c>
      <c r="M86" t="s">
        <v>34</v>
      </c>
    </row>
    <row r="87" spans="3:14">
      <c r="K87" s="22" t="s">
        <v>1</v>
      </c>
      <c r="L87" s="57">
        <f>SUM(F66, K66, N66, R66)</f>
        <v>51</v>
      </c>
      <c r="M87" s="57">
        <f>RANK(L87,L87:L93,0)</f>
        <v>5</v>
      </c>
    </row>
    <row r="88" spans="3:14">
      <c r="K88" s="40" t="s">
        <v>2</v>
      </c>
      <c r="L88" s="5">
        <f>SUM(F67, K67, N67, R67)</f>
        <v>57</v>
      </c>
      <c r="M88" s="5">
        <f>RANK(L88,L87:L93,0)</f>
        <v>3</v>
      </c>
    </row>
    <row r="89" spans="3:14">
      <c r="K89" s="22" t="s">
        <v>3</v>
      </c>
      <c r="L89" s="57">
        <f t="shared" ref="L89:L93" si="17">SUM(F68, K68, N68, R68)</f>
        <v>54</v>
      </c>
      <c r="M89" s="57">
        <f>RANK(L89,L87:L93,0)</f>
        <v>4</v>
      </c>
    </row>
    <row r="90" spans="3:14">
      <c r="K90" s="32" t="s">
        <v>4</v>
      </c>
      <c r="L90" s="58">
        <f t="shared" si="17"/>
        <v>73</v>
      </c>
      <c r="M90" s="11">
        <f>RANK(L90,L87:L93,0)</f>
        <v>1</v>
      </c>
    </row>
    <row r="91" spans="3:14">
      <c r="K91" s="22" t="s">
        <v>5</v>
      </c>
      <c r="L91" s="57">
        <f t="shared" si="17"/>
        <v>45</v>
      </c>
      <c r="M91" s="57">
        <f>RANK(L91,L87:L93,0)</f>
        <v>6</v>
      </c>
    </row>
    <row r="92" spans="3:14">
      <c r="K92" s="36" t="s">
        <v>6</v>
      </c>
      <c r="L92" s="6">
        <f t="shared" si="17"/>
        <v>60</v>
      </c>
      <c r="M92" s="6">
        <f>RANK(L92,L87:L93,0)</f>
        <v>2</v>
      </c>
    </row>
    <row r="93" spans="3:14">
      <c r="K93" s="22" t="s">
        <v>7</v>
      </c>
      <c r="L93" s="57">
        <f t="shared" si="17"/>
        <v>40</v>
      </c>
      <c r="M93" s="57">
        <f>RANK(L93,L87:L93,0)</f>
        <v>7</v>
      </c>
    </row>
  </sheetData>
  <mergeCells count="21">
    <mergeCell ref="E85:N85"/>
    <mergeCell ref="C43:L43"/>
    <mergeCell ref="D44:E44"/>
    <mergeCell ref="I44:J44"/>
    <mergeCell ref="U4:V4"/>
    <mergeCell ref="AL5:AM5"/>
    <mergeCell ref="D64:M64"/>
    <mergeCell ref="E65:F65"/>
    <mergeCell ref="J65:K65"/>
    <mergeCell ref="W4:X4"/>
    <mergeCell ref="Y4:Z4"/>
    <mergeCell ref="AA4:AB4"/>
    <mergeCell ref="AC4:AD4"/>
    <mergeCell ref="AE4:AF4"/>
    <mergeCell ref="AG4:AH4"/>
    <mergeCell ref="AX5:AY5"/>
    <mergeCell ref="AN5:AO5"/>
    <mergeCell ref="AP5:AQ5"/>
    <mergeCell ref="AR5:AS5"/>
    <mergeCell ref="AT5:AU5"/>
    <mergeCell ref="AV5:AW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Ibraheem Khan</dc:creator>
  <cp:keywords/>
  <dc:description/>
  <cp:lastModifiedBy>ＮＩＭＰＡＴＴＡＮＡＶＯＮＧ Ｃｈｏｌｌａｋｏｒｎ(gr0608sp)</cp:lastModifiedBy>
  <cp:revision/>
  <dcterms:created xsi:type="dcterms:W3CDTF">2022-08-07T07:26:22Z</dcterms:created>
  <dcterms:modified xsi:type="dcterms:W3CDTF">2024-08-06T08:25:49Z</dcterms:modified>
  <cp:category/>
  <cp:contentStatus/>
</cp:coreProperties>
</file>